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showInkAnnotation="0" codeName="DieseArbeitsmappe" defaultThemeVersion="124226"/>
  <mc:AlternateContent xmlns:mc="http://schemas.openxmlformats.org/markup-compatibility/2006">
    <mc:Choice Requires="x15">
      <x15ac:absPath xmlns:x15ac="http://schemas.microsoft.com/office/spreadsheetml/2010/11/ac" url="G:\Pflege\Pflege_alt\Hospize\ambulante Hospizdienste\2026\01 Antragsunterlagen\Internetseite\"/>
    </mc:Choice>
  </mc:AlternateContent>
  <xr:revisionPtr revIDLastSave="0" documentId="13_ncr:1_{678EE576-355F-4AA1-B43F-441EE2798064}" xr6:coauthVersionLast="47" xr6:coauthVersionMax="47" xr10:uidLastSave="{00000000-0000-0000-0000-000000000000}"/>
  <bookViews>
    <workbookView xWindow="23580" yWindow="615" windowWidth="22785" windowHeight="19110" tabRatio="886" activeTab="1" xr2:uid="{6EB07370-4F77-4DD9-A9EB-FF4F2C8A67E8}"/>
  </bookViews>
  <sheets>
    <sheet name="Anlage 4 Kostenaufstellung" sheetId="1" r:id="rId1"/>
    <sheet name="Antragsformular" sheetId="2" r:id="rId2"/>
  </sheets>
  <definedNames>
    <definedName name="_xlnm.Print_Area" localSheetId="0">'Anlage 4 Kostenaufstellung'!$A$4:$G$133</definedName>
    <definedName name="Z_2313987D_8965_451A_9F3D_1D21F24A0BC9_.wvu.Cols" localSheetId="0" hidden="1">'Anlage 4 Kostenaufstellung'!$F:$F</definedName>
    <definedName name="Z_2313987D_8965_451A_9F3D_1D21F24A0BC9_.wvu.PrintArea" localSheetId="0" hidden="1">'Anlage 4 Kostenaufstellung'!$A$4:$G$135</definedName>
    <definedName name="Z_2CA96312_CB28_4551_AD57_10DD1B24A77B_.wvu.Cols" localSheetId="0" hidden="1">'Anlage 4 Kostenaufstellung'!$F:$F</definedName>
    <definedName name="Z_2CA96312_CB28_4551_AD57_10DD1B24A77B_.wvu.PrintArea" localSheetId="0" hidden="1">'Anlage 4 Kostenaufstellung'!$A$4:$G$135</definedName>
    <definedName name="Z_79568C02_F0F0_447F_92F7_3AF1B69EE786_.wvu.Cols" localSheetId="0" hidden="1">'Anlage 4 Kostenaufstellung'!$F:$F</definedName>
    <definedName name="Z_79568C02_F0F0_447F_92F7_3AF1B69EE786_.wvu.PrintArea" localSheetId="0" hidden="1">'Anlage 4 Kostenaufstellung'!$A$4:$G$135</definedName>
  </definedNames>
  <calcPr calcId="191029"/>
  <customWorkbookViews>
    <customWorkbookView name="Falta, Eva-Maria (MVP) - Persönliche Ansicht" guid="{2CA96312-CB28-4551-AD57-10DD1B24A77B}" mergeInterval="0" personalView="1" maximized="1" xWindow="-4" yWindow="-4" windowWidth="1928" windowHeight="1044" tabRatio="886" activeSheetId="2"/>
    <customWorkbookView name="Fiedler Jörg - Persönliche Ansicht" guid="{79568C02-F0F0-447F-92F7-3AF1B69EE786}" mergeInterval="0" personalView="1" maximized="1" xWindow="-8" yWindow="-8" windowWidth="1936" windowHeight="1056" tabRatio="886" activeSheetId="1"/>
    <customWorkbookView name="Prochnow, Anja (MVP) - Persönliche Ansicht" guid="{2313987D-8965-451A-9F3D-1D21F24A0BC9}" mergeInterval="0" personalView="1" maximized="1" xWindow="-1924" yWindow="-4" windowWidth="1928" windowHeight="1088" tabRatio="886"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 i="1" l="1"/>
  <c r="D2" i="1"/>
  <c r="G40" i="1"/>
  <c r="E118" i="1"/>
  <c r="E83" i="1"/>
  <c r="E81" i="1"/>
  <c r="G32" i="2"/>
  <c r="G34" i="2"/>
  <c r="G33" i="2"/>
  <c r="F32" i="2"/>
  <c r="F34" i="2"/>
  <c r="F33" i="2"/>
  <c r="G18" i="1"/>
  <c r="A2" i="2"/>
  <c r="A3" i="2"/>
  <c r="A4" i="2"/>
  <c r="A14" i="2"/>
  <c r="E14" i="2"/>
  <c r="B15" i="2"/>
  <c r="B16" i="2"/>
  <c r="B17" i="2"/>
  <c r="B18" i="2"/>
  <c r="F31" i="2"/>
  <c r="G31" i="2"/>
  <c r="G24" i="1"/>
  <c r="G39" i="1"/>
  <c r="G41" i="1"/>
  <c r="H41" i="1"/>
  <c r="D42" i="1"/>
  <c r="G42" i="1"/>
  <c r="H42" i="1"/>
  <c r="G45" i="1"/>
  <c r="G46" i="1"/>
  <c r="G47" i="1"/>
  <c r="H47" i="1"/>
  <c r="D48" i="1"/>
  <c r="G48" i="1"/>
  <c r="H48" i="1"/>
  <c r="G51" i="1"/>
  <c r="G52" i="1"/>
  <c r="G53" i="1"/>
  <c r="H53" i="1"/>
  <c r="D54" i="1"/>
  <c r="G54" i="1"/>
  <c r="H54" i="1"/>
  <c r="G57" i="1"/>
  <c r="G58" i="1"/>
  <c r="G59" i="1"/>
  <c r="H59" i="1"/>
  <c r="D60" i="1"/>
  <c r="G60" i="1"/>
  <c r="H60" i="1"/>
  <c r="G63" i="1"/>
  <c r="G64" i="1"/>
  <c r="G65" i="1"/>
  <c r="H65" i="1"/>
  <c r="D66" i="1"/>
  <c r="G66" i="1"/>
  <c r="H66" i="1"/>
  <c r="G68" i="1"/>
  <c r="E133" i="1"/>
  <c r="E134" i="1"/>
  <c r="E135" i="1"/>
  <c r="E85" i="1" l="1"/>
  <c r="E120" i="1" s="1"/>
  <c r="F37" i="2" s="1"/>
  <c r="G73" i="1"/>
  <c r="G26" i="1"/>
  <c r="E139" i="1" s="1"/>
  <c r="E141" i="1" l="1"/>
  <c r="E143" i="1" s="1"/>
  <c r="E145" i="1" s="1"/>
  <c r="E147" i="1" s="1"/>
  <c r="E149" i="1" l="1"/>
  <c r="E15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Joerg Fiedler</author>
    <author>Fiedler Jörg</author>
    <author>Joerg.Fiedler</author>
    <author>Anett Krassin</author>
  </authors>
  <commentList>
    <comment ref="D21" authorId="0" shapeId="0" xr:uid="{E91EDEB5-B22B-4A10-A625-DB213EAE8249}">
      <text>
        <r>
          <rPr>
            <sz val="8"/>
            <color indexed="81"/>
            <rFont val="Segoe UI"/>
            <family val="2"/>
          </rPr>
          <t xml:space="preserve">laut § 6 (2) RV § 39a SGB V auch Begeleitungen, die vor dem 01.11. des Vorjahres begonnen haben und noch nicht abgeschlossen sind
</t>
        </r>
      </text>
    </comment>
    <comment ref="D25" authorId="0" shapeId="0" xr:uid="{051D85A8-90BB-46E9-B0F8-475376419AE5}">
      <text>
        <r>
          <rPr>
            <sz val="8"/>
            <color indexed="81"/>
            <rFont val="Segoe UI"/>
            <family val="2"/>
          </rPr>
          <t>Diese Zahl wird nur nachrichtlich erfasst und hat keine Auswirkung auf die Leistungseinheiten. Diesbezüglich gilt nur die Angabe der EA gesamt.</t>
        </r>
      </text>
    </comment>
    <comment ref="C38" authorId="1" shapeId="0" xr:uid="{50C8B290-8715-434A-879C-CA9AB605E98D}">
      <text>
        <r>
          <rPr>
            <b/>
            <sz val="8"/>
            <color indexed="81"/>
            <rFont val="Segoe UI"/>
            <family val="2"/>
          </rPr>
          <t>Personalnummer eintragen</t>
        </r>
        <r>
          <rPr>
            <sz val="8"/>
            <color indexed="81"/>
            <rFont val="Segoe UI"/>
            <family val="2"/>
          </rPr>
          <t xml:space="preserve">
</t>
        </r>
      </text>
    </comment>
    <comment ref="C39" authorId="1" shapeId="0" xr:uid="{F7B2BEE0-04DF-46D8-892A-0216B3C7D479}">
      <text>
        <r>
          <rPr>
            <sz val="8"/>
            <color indexed="81"/>
            <rFont val="Segoe UI"/>
            <family val="2"/>
          </rPr>
          <t xml:space="preserve">Beschäftigungsumfang in </t>
        </r>
        <r>
          <rPr>
            <b/>
            <sz val="8"/>
            <color indexed="81"/>
            <rFont val="Segoe UI"/>
            <family val="2"/>
          </rPr>
          <t>VK</t>
        </r>
        <r>
          <rPr>
            <sz val="8"/>
            <color indexed="81"/>
            <rFont val="Segoe UI"/>
            <family val="2"/>
          </rPr>
          <t xml:space="preserve"> angeben
</t>
        </r>
      </text>
    </comment>
    <comment ref="E40" authorId="1" shapeId="0" xr:uid="{ACB65505-B5E6-4C20-BFB2-1B48772A2C00}">
      <text>
        <r>
          <rPr>
            <sz val="8"/>
            <color indexed="81"/>
            <rFont val="Segoe UI"/>
            <family val="2"/>
          </rPr>
          <t>Immer angeben, außer bei erstmaliger Beantragung</t>
        </r>
      </text>
    </comment>
    <comment ref="C44" authorId="1" shapeId="0" xr:uid="{8BA8A011-CCF1-4F67-9079-88A1AE1A1319}">
      <text>
        <r>
          <rPr>
            <b/>
            <sz val="8"/>
            <color indexed="81"/>
            <rFont val="Segoe UI"/>
            <family val="2"/>
          </rPr>
          <t>Personalnummer eintragen</t>
        </r>
        <r>
          <rPr>
            <sz val="8"/>
            <color indexed="81"/>
            <rFont val="Segoe UI"/>
            <family val="2"/>
          </rPr>
          <t xml:space="preserve">
</t>
        </r>
      </text>
    </comment>
    <comment ref="C45" authorId="1" shapeId="0" xr:uid="{F09660B3-3653-43A0-B97D-5F1B75F51469}">
      <text>
        <r>
          <rPr>
            <sz val="8"/>
            <color indexed="81"/>
            <rFont val="Segoe UI"/>
            <family val="2"/>
          </rPr>
          <t xml:space="preserve">Beschäftigungsumfang in </t>
        </r>
        <r>
          <rPr>
            <b/>
            <sz val="8"/>
            <color indexed="81"/>
            <rFont val="Segoe UI"/>
            <family val="2"/>
          </rPr>
          <t>VK</t>
        </r>
        <r>
          <rPr>
            <sz val="8"/>
            <color indexed="81"/>
            <rFont val="Segoe UI"/>
            <family val="2"/>
          </rPr>
          <t xml:space="preserve"> angeben
</t>
        </r>
      </text>
    </comment>
    <comment ref="E46" authorId="1" shapeId="0" xr:uid="{971F3906-BF5B-4125-BECF-AD280B270CFF}">
      <text>
        <r>
          <rPr>
            <sz val="8"/>
            <color indexed="81"/>
            <rFont val="Segoe UI"/>
            <family val="2"/>
          </rPr>
          <t>Immer angeben, außer bei erstmaliger Beantragung</t>
        </r>
      </text>
    </comment>
    <comment ref="C50" authorId="1" shapeId="0" xr:uid="{68DD74EC-C21E-4AE5-8B19-E971CE2EF298}">
      <text>
        <r>
          <rPr>
            <b/>
            <sz val="8"/>
            <color indexed="81"/>
            <rFont val="Segoe UI"/>
            <family val="2"/>
          </rPr>
          <t>Personalnummer eintragen</t>
        </r>
        <r>
          <rPr>
            <sz val="8"/>
            <color indexed="81"/>
            <rFont val="Segoe UI"/>
            <family val="2"/>
          </rPr>
          <t xml:space="preserve">
</t>
        </r>
      </text>
    </comment>
    <comment ref="C51" authorId="1" shapeId="0" xr:uid="{99ABCDE9-45EE-4266-B293-FF0B79B7C12B}">
      <text>
        <r>
          <rPr>
            <sz val="8"/>
            <color indexed="81"/>
            <rFont val="Segoe UI"/>
            <family val="2"/>
          </rPr>
          <t xml:space="preserve">Beschäftigungsumfang in </t>
        </r>
        <r>
          <rPr>
            <b/>
            <sz val="8"/>
            <color indexed="81"/>
            <rFont val="Segoe UI"/>
            <family val="2"/>
          </rPr>
          <t>VK</t>
        </r>
        <r>
          <rPr>
            <sz val="8"/>
            <color indexed="81"/>
            <rFont val="Segoe UI"/>
            <family val="2"/>
          </rPr>
          <t xml:space="preserve"> angeben
</t>
        </r>
      </text>
    </comment>
    <comment ref="E52" authorId="1" shapeId="0" xr:uid="{CE2C00A9-E054-40B2-8A3B-C2CB251D0412}">
      <text>
        <r>
          <rPr>
            <sz val="8"/>
            <color indexed="81"/>
            <rFont val="Segoe UI"/>
            <family val="2"/>
          </rPr>
          <t>Immer angeben, außer bei erstmaliger Beantragung</t>
        </r>
      </text>
    </comment>
    <comment ref="C56" authorId="1" shapeId="0" xr:uid="{A459D1C4-5D13-47DF-A59F-02FB06DFAFCB}">
      <text>
        <r>
          <rPr>
            <b/>
            <sz val="8"/>
            <color indexed="81"/>
            <rFont val="Segoe UI"/>
            <family val="2"/>
          </rPr>
          <t>Personalnummer eintragen</t>
        </r>
        <r>
          <rPr>
            <sz val="8"/>
            <color indexed="81"/>
            <rFont val="Segoe UI"/>
            <family val="2"/>
          </rPr>
          <t xml:space="preserve">
</t>
        </r>
      </text>
    </comment>
    <comment ref="C57" authorId="1" shapeId="0" xr:uid="{81C5C45D-5E1D-4FEE-B379-06A3BF88C068}">
      <text>
        <r>
          <rPr>
            <sz val="8"/>
            <color indexed="81"/>
            <rFont val="Segoe UI"/>
            <family val="2"/>
          </rPr>
          <t xml:space="preserve">Beschäftigungsumfang in </t>
        </r>
        <r>
          <rPr>
            <b/>
            <sz val="8"/>
            <color indexed="81"/>
            <rFont val="Segoe UI"/>
            <family val="2"/>
          </rPr>
          <t>VK</t>
        </r>
        <r>
          <rPr>
            <sz val="8"/>
            <color indexed="81"/>
            <rFont val="Segoe UI"/>
            <family val="2"/>
          </rPr>
          <t xml:space="preserve"> angeben
</t>
        </r>
      </text>
    </comment>
    <comment ref="E58" authorId="1" shapeId="0" xr:uid="{7749DB8B-4B99-426E-B315-388D127D358E}">
      <text>
        <r>
          <rPr>
            <sz val="8"/>
            <color indexed="81"/>
            <rFont val="Segoe UI"/>
            <family val="2"/>
          </rPr>
          <t>Immer angeben, außer bei erstmaliger Beantragung</t>
        </r>
      </text>
    </comment>
    <comment ref="C62" authorId="1" shapeId="0" xr:uid="{7A3852FD-5E68-495C-8221-84D029075DDC}">
      <text>
        <r>
          <rPr>
            <b/>
            <sz val="8"/>
            <color indexed="81"/>
            <rFont val="Segoe UI"/>
            <family val="2"/>
          </rPr>
          <t>Personalnummer eintragen</t>
        </r>
        <r>
          <rPr>
            <sz val="8"/>
            <color indexed="81"/>
            <rFont val="Segoe UI"/>
            <family val="2"/>
          </rPr>
          <t xml:space="preserve">
</t>
        </r>
      </text>
    </comment>
    <comment ref="C63" authorId="1" shapeId="0" xr:uid="{691FFCCD-C77B-41C3-A60D-0F1FF49475C6}">
      <text>
        <r>
          <rPr>
            <sz val="8"/>
            <color indexed="81"/>
            <rFont val="Segoe UI"/>
            <family val="2"/>
          </rPr>
          <t xml:space="preserve">Beschäftigungsumfang in </t>
        </r>
        <r>
          <rPr>
            <b/>
            <sz val="8"/>
            <color indexed="81"/>
            <rFont val="Segoe UI"/>
            <family val="2"/>
          </rPr>
          <t>VK</t>
        </r>
        <r>
          <rPr>
            <sz val="8"/>
            <color indexed="81"/>
            <rFont val="Segoe UI"/>
            <family val="2"/>
          </rPr>
          <t xml:space="preserve"> angeben
</t>
        </r>
      </text>
    </comment>
    <comment ref="E64" authorId="1" shapeId="0" xr:uid="{1B33AF30-4C36-4BFE-A870-EEA4B507D9DB}">
      <text>
        <r>
          <rPr>
            <sz val="8"/>
            <color indexed="81"/>
            <rFont val="Segoe UI"/>
            <family val="2"/>
          </rPr>
          <t>Immer angeben, außer bei erstmaliger Beantragung</t>
        </r>
      </text>
    </comment>
    <comment ref="E68" authorId="2" shapeId="0" xr:uid="{D802880B-42FE-4ED7-8EDC-3EF6962CFFEF}">
      <text>
        <r>
          <rPr>
            <sz val="8"/>
            <color indexed="81"/>
            <rFont val="Segoe UI"/>
            <family val="2"/>
          </rPr>
          <t xml:space="preserve">z. B. Berufsgenossenschaft, Arbeitsmedizin, Fortbildung, Supervision
</t>
        </r>
      </text>
    </comment>
    <comment ref="E71" authorId="2" shapeId="0" xr:uid="{6191F89F-7099-41A0-B38A-663EAAE8C0E5}">
      <text>
        <r>
          <rPr>
            <sz val="8"/>
            <color indexed="81"/>
            <rFont val="Segoe UI"/>
            <family val="2"/>
          </rPr>
          <t xml:space="preserve">Fort- und Weiterbildung, inkl. Übernachtungs- und Bewirtungskosten entsprechend den Bestimmungen des Landesreisekostengesetzes
</t>
        </r>
      </text>
    </comment>
    <comment ref="E83" authorId="2" shapeId="0" xr:uid="{934071BF-935E-477A-B030-8417BBF35EC4}">
      <text>
        <r>
          <rPr>
            <sz val="8"/>
            <color indexed="81"/>
            <rFont val="Segoe UI"/>
            <family val="2"/>
          </rPr>
          <t>Pauschale von 110 € je EA ohne gesonderten Nachweis inkl. Sachkosten für Fortbildungen gemäß § 5 Absatz 4 der RV</t>
        </r>
        <r>
          <rPr>
            <b/>
            <sz val="8"/>
            <color indexed="81"/>
            <rFont val="Segoe UI"/>
            <family val="2"/>
          </rPr>
          <t xml:space="preserve">
</t>
        </r>
      </text>
    </comment>
    <comment ref="E93" authorId="2" shapeId="0" xr:uid="{E4A828FA-A1C5-46C6-82A1-AD33D8BD5C5C}">
      <text>
        <r>
          <rPr>
            <sz val="8"/>
            <color indexed="81"/>
            <rFont val="Segoe UI"/>
            <family val="2"/>
          </rPr>
          <t xml:space="preserve">Aufwendungen für Lohnabrechnung, Buchhaltung
</t>
        </r>
      </text>
    </comment>
    <comment ref="E100" authorId="1" shapeId="0" xr:uid="{F607EF6E-FA05-4A99-875F-58505FD102A3}">
      <text>
        <r>
          <rPr>
            <sz val="8"/>
            <color indexed="81"/>
            <rFont val="Segoe UI"/>
            <family val="2"/>
          </rPr>
          <t xml:space="preserve">geringwertige Wirtschaftsgüter:
&lt;800 €
</t>
        </r>
      </text>
    </comment>
    <comment ref="E139" authorId="2" shapeId="0" xr:uid="{94DB74C4-2F0E-4B07-80D1-C8CD23995B44}">
      <text>
        <r>
          <rPr>
            <sz val="8"/>
            <color indexed="81"/>
            <rFont val="Segoe UI"/>
            <family val="2"/>
          </rPr>
          <t xml:space="preserve">13% der monatlichen Bezugsgröße je LE
</t>
        </r>
      </text>
    </comment>
    <comment ref="E141" authorId="2" shapeId="0" xr:uid="{AF57D1DA-32EF-4B3F-BC9B-82DA0349AEED}">
      <text>
        <r>
          <rPr>
            <sz val="8"/>
            <color indexed="81"/>
            <rFont val="Segoe UI"/>
            <family val="2"/>
          </rPr>
          <t xml:space="preserve">2,5 % der monatlichen Bezugsgröße je LE
</t>
        </r>
      </text>
    </comment>
    <comment ref="A143" authorId="3" shapeId="0" xr:uid="{A1948038-F813-459E-90A7-4D46237B6024}">
      <text>
        <r>
          <rPr>
            <b/>
            <sz val="9"/>
            <color indexed="81"/>
            <rFont val="Segoe UI"/>
            <family val="2"/>
          </rPr>
          <t>Anett Krassin:</t>
        </r>
        <r>
          <rPr>
            <sz val="9"/>
            <color indexed="81"/>
            <rFont val="Segoe UI"/>
            <family val="2"/>
          </rPr>
          <t xml:space="preserve">
obsolet, Schutzmaßnahmen zählen jetzt regulär zu SK</t>
        </r>
      </text>
    </comment>
  </commentList>
</comments>
</file>

<file path=xl/sharedStrings.xml><?xml version="1.0" encoding="utf-8"?>
<sst xmlns="http://schemas.openxmlformats.org/spreadsheetml/2006/main" count="232" uniqueCount="195">
  <si>
    <t>monatliche Bezugsgröße nach § 18 Absatz 1 SGB IV</t>
  </si>
  <si>
    <t>Bitte nur die gelben Felder ausfüllen!</t>
  </si>
  <si>
    <t>Wert je Leistungseinheit (13 % der Bezugsgröße)</t>
  </si>
  <si>
    <t>Antrag §39a für ambulante Hospizarbeit</t>
  </si>
  <si>
    <t>Antragsteller / Träger</t>
  </si>
  <si>
    <t>Name Antragsteller/Träger</t>
  </si>
  <si>
    <t>Straße Hausnummer</t>
  </si>
  <si>
    <t>PLZ Ort</t>
  </si>
  <si>
    <t>Ambulanter Hospizdienst</t>
  </si>
  <si>
    <t>(falls abweichend vom Antragsteller)</t>
  </si>
  <si>
    <t>Name Hospizdienst</t>
  </si>
  <si>
    <t>A</t>
  </si>
  <si>
    <t>Abgeschlossene Begleitungen (Erwachsene)</t>
  </si>
  <si>
    <t>Anzahl der errechneten Leistungseinheiten (LE)</t>
  </si>
  <si>
    <t>B</t>
  </si>
  <si>
    <t>Förderfähige Kosten:</t>
  </si>
  <si>
    <t>1.</t>
  </si>
  <si>
    <t>1.1</t>
  </si>
  <si>
    <t>Lohnjournale bzw Kalkulation der voraussichtlichen Kosten bei Neuanstellung oder Erweiterung des Stellenumfangs anfügen</t>
  </si>
  <si>
    <t>1.2</t>
  </si>
  <si>
    <t>Vorbereitung Ehrenamtliche (EA)</t>
  </si>
  <si>
    <t>Honorarkosten</t>
  </si>
  <si>
    <t>Kosten für Übernachtung und Verpflegung</t>
  </si>
  <si>
    <t>1.3</t>
  </si>
  <si>
    <t>Supervision Ehrenamtliche</t>
  </si>
  <si>
    <t xml:space="preserve">1.4  </t>
  </si>
  <si>
    <t>Fortbildung Ehrenamtliche</t>
  </si>
  <si>
    <t>1.5</t>
  </si>
  <si>
    <t>2.</t>
  </si>
  <si>
    <t>2.1</t>
  </si>
  <si>
    <t>Fahrkosten</t>
  </si>
  <si>
    <r>
      <t xml:space="preserve">Erstattete Fahrkosten der Ehrenamtlichen und der Fachkräfte              </t>
    </r>
    <r>
      <rPr>
        <sz val="9"/>
        <color indexed="8"/>
        <rFont val="Calibri"/>
        <family val="2"/>
      </rPr>
      <t xml:space="preserve">    (eigenes Fahrzeug oder ÖPNV)</t>
    </r>
  </si>
  <si>
    <r>
      <t xml:space="preserve">Betriebskosten PKW                                                                                               </t>
    </r>
    <r>
      <rPr>
        <sz val="8"/>
        <color indexed="8"/>
        <rFont val="Calibri"/>
        <family val="2"/>
      </rPr>
      <t xml:space="preserve">(Kraftstoff, Reparatur, </t>
    </r>
    <r>
      <rPr>
        <sz val="8"/>
        <color indexed="10"/>
        <rFont val="Calibri"/>
        <family val="2"/>
      </rPr>
      <t>KEINE Anschaffung/Abschreibung/Leasinggebühren)</t>
    </r>
  </si>
  <si>
    <t>2.2</t>
  </si>
  <si>
    <t>Verwaltungskosten</t>
  </si>
  <si>
    <t>Kosten für Personal- und Lohnbuchhaltung / Verwaltungsgemeinkosten</t>
  </si>
  <si>
    <t>2.3</t>
  </si>
  <si>
    <t>Sachkosten für die Räumlichkeiten des ambulanten Hospizdienstes</t>
  </si>
  <si>
    <t>Raum- und Raumnutzungskosten</t>
  </si>
  <si>
    <t>Reinigungskosten</t>
  </si>
  <si>
    <t>Energiekosten</t>
  </si>
  <si>
    <t>Büromaterial einschl. aufgabenbezogener Druckkosten</t>
  </si>
  <si>
    <t>Fachliteratur</t>
  </si>
  <si>
    <t>Post- und Telkommunikationsgebühren</t>
  </si>
  <si>
    <t>2.4</t>
  </si>
  <si>
    <t>Sachkosten für notwendige Versicherungen</t>
  </si>
  <si>
    <t>Dienstreisekostenversicherung</t>
  </si>
  <si>
    <t>Inventarversicherung</t>
  </si>
  <si>
    <t>2.5</t>
  </si>
  <si>
    <t>3.</t>
  </si>
  <si>
    <t>Es wird bestätigt, dass es sich bei den vorgenannten Kosten nachweislich um förderfähige Aufwendungen gem. Rahmenvereinbarung nach § 39a Absatz 2 Satz 7 SGB V handelt. Die Richtigkeit der Angaben wird bestätigt.</t>
  </si>
  <si>
    <t xml:space="preserve">Wir versichern, dass die berücksichtigten Honorarkosten ausschließlich für Leistungen entsprechend der Fördergrundsätze gemäß Rahmenvereinbarung nach § 39a Absatz 2, Satz 7 SGB V und an Personen, die nicht beim Antrag stellenden Hospizdienst angestellt sind, gezahlt wurden. </t>
  </si>
  <si>
    <t>Ort / Datum</t>
  </si>
  <si>
    <t>Nachrichtlich für antragstellenden Hospizdienst:</t>
  </si>
  <si>
    <t>Ermittlung der Gesamtfördersumme</t>
  </si>
  <si>
    <t>Maximale Gesamtfördersumme:</t>
  </si>
  <si>
    <t>Höchstgrenze für förderfähige Sachkosten</t>
  </si>
  <si>
    <t>Summe Personal und Sachkosten (nach Kappung SK)</t>
  </si>
  <si>
    <t>Absender (Antragsteller)</t>
  </si>
  <si>
    <t xml:space="preserve">Landesvertretung Mecklenburg-Vorpommern </t>
  </si>
  <si>
    <t xml:space="preserve">Werderstraße 74a </t>
  </si>
  <si>
    <t>19055 Schwerin</t>
  </si>
  <si>
    <t>Sehr geehrte Damen und Herren,</t>
  </si>
  <si>
    <t xml:space="preserve">hiermit stellen wir für unseren ambulanten Hospizdienst einen Förderantrag nach § 39 a </t>
  </si>
  <si>
    <t>Abs. 2 SGB V.</t>
  </si>
  <si>
    <t>II. Angaben zur Berechnung der Fördersumme</t>
  </si>
  <si>
    <t>AHD</t>
  </si>
  <si>
    <t>AKHD *</t>
  </si>
  <si>
    <t>Antragssumme</t>
  </si>
  <si>
    <t xml:space="preserve">[1] Vgl. Anlage 1 </t>
  </si>
  <si>
    <t>[2] Vgl. Anlage 2</t>
  </si>
  <si>
    <t xml:space="preserve">[3] Vgl. Anlage 3 </t>
  </si>
  <si>
    <t>im Haushalt oder in der Familie:</t>
  </si>
  <si>
    <t>in Pflegeheimen:</t>
  </si>
  <si>
    <t>im Krankenhaus:</t>
  </si>
  <si>
    <r>
      <t xml:space="preserve">Anzahl der am 31.12. des Vorjahres einsatzbereiten ehrenamtlichen Personen: </t>
    </r>
    <r>
      <rPr>
        <vertAlign val="superscript"/>
        <sz val="10"/>
        <color indexed="8"/>
        <rFont val="Arial"/>
        <family val="2"/>
      </rPr>
      <t>[2]</t>
    </r>
  </si>
  <si>
    <r>
      <t xml:space="preserve">Die erforderlichen Angaben ergeben sich aus dem beigefügten Erhebungsbogen </t>
    </r>
    <r>
      <rPr>
        <vertAlign val="superscript"/>
        <sz val="10"/>
        <color indexed="8"/>
        <rFont val="Arial"/>
        <family val="2"/>
      </rPr>
      <t>[1]</t>
    </r>
    <r>
      <rPr>
        <sz val="10"/>
        <color indexed="8"/>
        <rFont val="Arial"/>
        <family val="2"/>
      </rPr>
      <t>.</t>
    </r>
  </si>
  <si>
    <t>IK</t>
  </si>
  <si>
    <t xml:space="preserve">Institutionskennzeichen (IK): </t>
  </si>
  <si>
    <t>förderfähige Personalkosten</t>
  </si>
  <si>
    <t>förderfähige  Sachkosten</t>
  </si>
  <si>
    <t>Kinder-Begleitungen *</t>
  </si>
  <si>
    <r>
      <rPr>
        <b/>
        <sz val="8"/>
        <color indexed="8"/>
        <rFont val="Arial"/>
        <family val="2"/>
      </rPr>
      <t>*</t>
    </r>
    <r>
      <rPr>
        <sz val="8"/>
        <color indexed="8"/>
        <rFont val="Arial"/>
        <family val="2"/>
      </rPr>
      <t xml:space="preserve"> Begleitungen von Kindern/Jugendlichen nur angeben, wenn der antragstellende Dienst insgesamt die Fördervoraussetzungen für Kinderbegleitungen erfüllt (insbesondere pädiatrisch geschulte Koordinatorin und Ehrenamtliche) und die Kinder/Jugendlichen nicht im Förderantrag eines externen AKHD angegeben werden.</t>
    </r>
  </si>
  <si>
    <r>
      <rPr>
        <b/>
        <sz val="11"/>
        <color indexed="8"/>
        <rFont val="Calibri"/>
        <family val="2"/>
      </rPr>
      <t>davon</t>
    </r>
    <r>
      <rPr>
        <sz val="11"/>
        <color theme="1"/>
        <rFont val="Calibri"/>
        <family val="2"/>
        <scheme val="minor"/>
      </rPr>
      <t xml:space="preserve"> im Pflegeheim</t>
    </r>
  </si>
  <si>
    <r>
      <rPr>
        <b/>
        <sz val="11"/>
        <color indexed="8"/>
        <rFont val="Calibri"/>
        <family val="2"/>
      </rPr>
      <t>davon</t>
    </r>
    <r>
      <rPr>
        <sz val="11"/>
        <color theme="1"/>
        <rFont val="Calibri"/>
        <family val="2"/>
        <scheme val="minor"/>
      </rPr>
      <t xml:space="preserve"> im Krankenhaus</t>
    </r>
  </si>
  <si>
    <t>[4] Vgl. Anlage 4</t>
  </si>
  <si>
    <t>Wir bitten um Überweisung des Förderbetrages auf folgendes Konto:</t>
  </si>
  <si>
    <t xml:space="preserve">Kontoinhaber: </t>
  </si>
  <si>
    <t>Bankinstitut :</t>
  </si>
  <si>
    <t>IBAN:</t>
  </si>
  <si>
    <t>BIC:</t>
  </si>
  <si>
    <t>Der Antrag wurde an die nachfolgend aufgeführten Verbände der Krankenkassen gesendet.</t>
  </si>
  <si>
    <t>________________</t>
  </si>
  <si>
    <t>__________________________________</t>
  </si>
  <si>
    <t>Ort, Datum</t>
  </si>
  <si>
    <t xml:space="preserve">rechtsverbindliche Unterschrift </t>
  </si>
  <si>
    <t>des Antragstellers</t>
  </si>
  <si>
    <t>Anlagen:</t>
  </si>
  <si>
    <r>
      <t>Anlage 1:</t>
    </r>
    <r>
      <rPr>
        <b/>
        <sz val="10"/>
        <color indexed="8"/>
        <rFont val="Arial"/>
        <family val="2"/>
      </rPr>
      <t xml:space="preserve"> Erhebungsbogen für ambulante Hospizdienste</t>
    </r>
  </si>
  <si>
    <r>
      <t>Anlage 2:</t>
    </r>
    <r>
      <rPr>
        <b/>
        <sz val="10"/>
        <color indexed="8"/>
        <rFont val="Arial"/>
        <family val="2"/>
      </rPr>
      <t xml:space="preserve"> Bescheinigung über Einsatzbereitschaft der ehrenamtlichen Mitarbeiter</t>
    </r>
  </si>
  <si>
    <r>
      <t>Anlage 3:</t>
    </r>
    <r>
      <rPr>
        <b/>
        <sz val="10"/>
        <color indexed="8"/>
        <rFont val="Arial"/>
        <family val="2"/>
      </rPr>
      <t xml:space="preserve"> Nachweis über geleistete Sterbebegleitungen</t>
    </r>
  </si>
  <si>
    <r>
      <t xml:space="preserve">Anlage 5: </t>
    </r>
    <r>
      <rPr>
        <b/>
        <sz val="10"/>
        <color indexed="8"/>
        <rFont val="Arial"/>
        <family val="2"/>
      </rPr>
      <t>Brutto-Personalkostennachweise</t>
    </r>
  </si>
  <si>
    <t>Ggf. können weitere Anlagen erforderlich sein, die hier aufgeführt werden können:</t>
  </si>
  <si>
    <t xml:space="preserve">Verteiler: </t>
  </si>
  <si>
    <t>Herr Vandrey</t>
  </si>
  <si>
    <t>Ellerried 1</t>
  </si>
  <si>
    <t>19061 Schwerin</t>
  </si>
  <si>
    <t>Süderstraße 24</t>
  </si>
  <si>
    <t>20097 Hamburg</t>
  </si>
  <si>
    <t xml:space="preserve">E-Mail: </t>
  </si>
  <si>
    <r>
      <t>Anlage 4:</t>
    </r>
    <r>
      <rPr>
        <b/>
        <sz val="10"/>
        <color indexed="8"/>
        <rFont val="Arial"/>
        <family val="2"/>
      </rPr>
      <t xml:space="preserve"> unterschriebene Kostenaufstellung</t>
    </r>
    <r>
      <rPr>
        <sz val="10"/>
        <color indexed="8"/>
        <rFont val="Arial"/>
        <family val="2"/>
      </rPr>
      <t xml:space="preserve"> *</t>
    </r>
  </si>
  <si>
    <t>Verband der Ersatzkassen e. V. (vdek)</t>
  </si>
  <si>
    <t>AOK Nordost – Die Gesundheitskasse</t>
  </si>
  <si>
    <t>nachrichtl. EA, für Kinderhospizarbeit qualifiziert</t>
  </si>
  <si>
    <t>Anzahl der einsatzbereiten Ehrenamtlichen</t>
  </si>
  <si>
    <t>sofern vorhanden, bitte angeben!</t>
  </si>
  <si>
    <t>AHDMV</t>
  </si>
  <si>
    <t>Auszahlung GKV</t>
  </si>
  <si>
    <t>ggf Antragstellung gegenüber PKV (10% der Fördersumme)</t>
  </si>
  <si>
    <t>Antragsrelevant</t>
  </si>
  <si>
    <t>Bruttopersonalkosten (AG-Brutto, Vorjahr)</t>
  </si>
  <si>
    <r>
      <rPr>
        <b/>
        <sz val="10"/>
        <color indexed="8"/>
        <rFont val="Calibri"/>
        <family val="2"/>
      </rPr>
      <t>Stellenumfang</t>
    </r>
    <r>
      <rPr>
        <sz val="10"/>
        <color indexed="8"/>
        <rFont val="Calibri"/>
        <family val="2"/>
      </rPr>
      <t xml:space="preserve"> Vorjahr in VK</t>
    </r>
  </si>
  <si>
    <t>Personalnummer</t>
  </si>
  <si>
    <t>VK-Vorjahr</t>
  </si>
  <si>
    <t>Personalkosten der anerkannten Fachkräfte</t>
  </si>
  <si>
    <r>
      <rPr>
        <b/>
        <sz val="11"/>
        <color indexed="8"/>
        <rFont val="Calibri"/>
        <family val="2"/>
      </rPr>
      <t>Bruttopersonalkosten</t>
    </r>
    <r>
      <rPr>
        <sz val="11"/>
        <color theme="1"/>
        <rFont val="Calibri"/>
        <family val="2"/>
        <scheme val="minor"/>
      </rPr>
      <t xml:space="preserve"> </t>
    </r>
    <r>
      <rPr>
        <sz val="9"/>
        <color indexed="10"/>
        <rFont val="Calibri"/>
        <family val="2"/>
      </rPr>
      <t>(Vorjahr !)</t>
    </r>
  </si>
  <si>
    <r>
      <t>Kalkulierte Personalkosten</t>
    </r>
    <r>
      <rPr>
        <sz val="10"/>
        <color indexed="8"/>
        <rFont val="Calibri"/>
        <family val="2"/>
      </rPr>
      <t xml:space="preserve"> </t>
    </r>
    <r>
      <rPr>
        <sz val="10"/>
        <color indexed="10"/>
        <rFont val="Calibri"/>
        <family val="2"/>
      </rPr>
      <t>(Antragsjahr!)</t>
    </r>
    <r>
      <rPr>
        <b/>
        <sz val="10"/>
        <color indexed="10"/>
        <rFont val="Calibri"/>
        <family val="2"/>
      </rPr>
      <t xml:space="preserve"> wegen</t>
    </r>
    <r>
      <rPr>
        <b/>
        <sz val="10"/>
        <color indexed="8"/>
        <rFont val="Calibri"/>
        <family val="2"/>
      </rPr>
      <t>:</t>
    </r>
  </si>
  <si>
    <r>
      <rPr>
        <b/>
        <sz val="11"/>
        <color indexed="8"/>
        <rFont val="Calibri"/>
        <family val="2"/>
      </rPr>
      <t>Bruttopersonalkosten</t>
    </r>
    <r>
      <rPr>
        <sz val="11"/>
        <color theme="1"/>
        <rFont val="Calibri"/>
        <family val="2"/>
        <scheme val="minor"/>
      </rPr>
      <t xml:space="preserve"> </t>
    </r>
    <r>
      <rPr>
        <sz val="9"/>
        <color indexed="10"/>
        <rFont val="Calibri"/>
        <family val="2"/>
      </rPr>
      <t>(Vorjahr!)</t>
    </r>
  </si>
  <si>
    <r>
      <t>Kalkulierte Personalkosten</t>
    </r>
    <r>
      <rPr>
        <b/>
        <sz val="10"/>
        <color indexed="10"/>
        <rFont val="Calibri"/>
        <family val="2"/>
      </rPr>
      <t xml:space="preserve"> </t>
    </r>
    <r>
      <rPr>
        <sz val="10"/>
        <color indexed="10"/>
        <rFont val="Calibri"/>
        <family val="2"/>
      </rPr>
      <t>(Antragsjahr!)</t>
    </r>
    <r>
      <rPr>
        <b/>
        <sz val="10"/>
        <color indexed="10"/>
        <rFont val="Calibri"/>
        <family val="2"/>
      </rPr>
      <t xml:space="preserve"> wegen</t>
    </r>
    <r>
      <rPr>
        <b/>
        <sz val="10"/>
        <color indexed="8"/>
        <rFont val="Calibri"/>
        <family val="2"/>
      </rPr>
      <t>:</t>
    </r>
  </si>
  <si>
    <r>
      <t xml:space="preserve">Kalkulierte Personalkosten </t>
    </r>
    <r>
      <rPr>
        <sz val="10"/>
        <color indexed="10"/>
        <rFont val="Calibri"/>
        <family val="2"/>
      </rPr>
      <t>(Antragsjahr!)</t>
    </r>
    <r>
      <rPr>
        <b/>
        <sz val="10"/>
        <color indexed="10"/>
        <rFont val="Calibri"/>
        <family val="2"/>
      </rPr>
      <t xml:space="preserve"> wegen</t>
    </r>
    <r>
      <rPr>
        <b/>
        <sz val="10"/>
        <color indexed="8"/>
        <rFont val="Calibri"/>
        <family val="2"/>
      </rPr>
      <t>:</t>
    </r>
  </si>
  <si>
    <t>P1</t>
  </si>
  <si>
    <t>P2</t>
  </si>
  <si>
    <t>P3</t>
  </si>
  <si>
    <t>P4</t>
  </si>
  <si>
    <t>P5</t>
  </si>
  <si>
    <t>P1-P5</t>
  </si>
  <si>
    <r>
      <t>Kalkulierte Personalkosten</t>
    </r>
    <r>
      <rPr>
        <b/>
        <sz val="10"/>
        <color indexed="10"/>
        <rFont val="Calibri"/>
        <family val="2"/>
      </rPr>
      <t xml:space="preserve"> </t>
    </r>
    <r>
      <rPr>
        <sz val="10"/>
        <color indexed="10"/>
        <rFont val="Calibri"/>
        <family val="2"/>
      </rPr>
      <t>(Antragsjehr!)</t>
    </r>
    <r>
      <rPr>
        <b/>
        <sz val="10"/>
        <color indexed="10"/>
        <rFont val="Calibri"/>
        <family val="2"/>
      </rPr>
      <t xml:space="preserve"> wegen</t>
    </r>
    <r>
      <rPr>
        <b/>
        <sz val="10"/>
        <color indexed="8"/>
        <rFont val="Calibri"/>
        <family val="2"/>
      </rPr>
      <t>:</t>
    </r>
  </si>
  <si>
    <r>
      <t>Gesamtsumme förderfähiger Aufwendungen</t>
    </r>
    <r>
      <rPr>
        <i/>
        <vertAlign val="superscript"/>
        <sz val="9"/>
        <color indexed="8"/>
        <rFont val="Arial"/>
        <family val="2"/>
      </rPr>
      <t xml:space="preserve"> [4]</t>
    </r>
  </si>
  <si>
    <t>4.1</t>
  </si>
  <si>
    <t>4.2</t>
  </si>
  <si>
    <t>4.3</t>
  </si>
  <si>
    <r>
      <t>förderfähige Personal- und Sachkosten gesamt</t>
    </r>
    <r>
      <rPr>
        <sz val="11"/>
        <color theme="1"/>
        <rFont val="Calibri"/>
        <family val="2"/>
        <scheme val="minor"/>
      </rPr>
      <t xml:space="preserve"> (= Antragssumme)</t>
    </r>
  </si>
  <si>
    <t>4.4</t>
  </si>
  <si>
    <t>4.5</t>
  </si>
  <si>
    <t>förderfähige Sachkosten (nach Prüfung Ziffer 4.2)</t>
  </si>
  <si>
    <r>
      <t xml:space="preserve">Anzahl der im Vorjahr abgeschlossenen Sterbebegleitungen </t>
    </r>
    <r>
      <rPr>
        <vertAlign val="superscript"/>
        <sz val="10"/>
        <color indexed="8"/>
        <rFont val="Arial"/>
        <family val="2"/>
      </rPr>
      <t xml:space="preserve">[3] </t>
    </r>
  </si>
  <si>
    <r>
      <t xml:space="preserve">Gesamtfördersumme </t>
    </r>
    <r>
      <rPr>
        <b/>
        <sz val="11"/>
        <color indexed="23"/>
        <rFont val="Calibri"/>
        <family val="2"/>
      </rPr>
      <t>(nach Prüfung Ziff. 4.1)</t>
    </r>
  </si>
  <si>
    <t>4.5.1</t>
  </si>
  <si>
    <t>4.5.2</t>
  </si>
  <si>
    <r>
      <rPr>
        <b/>
        <sz val="10"/>
        <rFont val="Arial"/>
        <family val="2"/>
      </rPr>
      <t>*</t>
    </r>
    <r>
      <rPr>
        <sz val="10"/>
        <rFont val="Arial"/>
        <family val="2"/>
      </rPr>
      <t xml:space="preserve"> auch als Exceldatei per E-Mail an den unten angegebenen Verteiler!!</t>
    </r>
  </si>
  <si>
    <r>
      <rPr>
        <sz val="10"/>
        <rFont val="Arial"/>
        <family val="2"/>
      </rPr>
      <t xml:space="preserve">Anlage 3a: </t>
    </r>
    <r>
      <rPr>
        <b/>
        <sz val="10"/>
        <rFont val="Arial"/>
        <family val="2"/>
      </rPr>
      <t>Aufstellung Sterbebegleitungen nach Kassenart</t>
    </r>
  </si>
  <si>
    <t>Unterschrift /Stempel / Funktion</t>
  </si>
  <si>
    <t>14456 Potsdam</t>
  </si>
  <si>
    <t>Herr Meeves</t>
  </si>
  <si>
    <t>Gerd.Meeves@bkk-nordwest.de</t>
  </si>
  <si>
    <t>BKK-Landesverband NORDWEST</t>
  </si>
  <si>
    <r>
      <rPr>
        <b/>
        <sz val="11"/>
        <color indexed="8"/>
        <rFont val="Calibri"/>
        <family val="2"/>
      </rPr>
      <t>davon:</t>
    </r>
    <r>
      <rPr>
        <sz val="11"/>
        <color theme="1"/>
        <rFont val="Calibri"/>
        <family val="2"/>
        <scheme val="minor"/>
      </rPr>
      <t xml:space="preserve"> Supervision Hauptamtliche</t>
    </r>
  </si>
  <si>
    <t xml:space="preserve">              Fort- und Weiterbildung</t>
  </si>
  <si>
    <t>nachrichtlich</t>
  </si>
  <si>
    <r>
      <t xml:space="preserve">Personalnebenkosten </t>
    </r>
    <r>
      <rPr>
        <b/>
        <sz val="11"/>
        <color indexed="8"/>
        <rFont val="Calibri"/>
        <family val="2"/>
      </rPr>
      <t>gesamt</t>
    </r>
  </si>
  <si>
    <t>(Anlage 6)</t>
  </si>
  <si>
    <t>GKV</t>
  </si>
  <si>
    <t>PKV</t>
  </si>
  <si>
    <r>
      <rPr>
        <b/>
        <i/>
        <u/>
        <sz val="11"/>
        <color indexed="8"/>
        <rFont val="Calibri"/>
        <family val="2"/>
      </rPr>
      <t>nachrichtlich:</t>
    </r>
    <r>
      <rPr>
        <i/>
        <sz val="11"/>
        <color indexed="8"/>
        <rFont val="Calibri"/>
        <family val="2"/>
      </rPr>
      <t xml:space="preserve"> Supervision-Gesamt (Hauptamt und Ehrenamt)</t>
    </r>
  </si>
  <si>
    <r>
      <rPr>
        <b/>
        <i/>
        <u/>
        <sz val="11"/>
        <color indexed="8"/>
        <rFont val="Calibri"/>
        <family val="2"/>
      </rPr>
      <t>nachrichtlich:</t>
    </r>
    <r>
      <rPr>
        <i/>
        <sz val="11"/>
        <color indexed="8"/>
        <rFont val="Calibri"/>
        <family val="2"/>
      </rPr>
      <t xml:space="preserve"> Bruttopersonalkosten (Gesamt) ohne "Supervision Hauptamtliche"</t>
    </r>
  </si>
  <si>
    <t>Anzahl</t>
  </si>
  <si>
    <t>Kosten</t>
  </si>
  <si>
    <t>2.6</t>
  </si>
  <si>
    <t>Büromöbel/ -technik (nur geringwertige Wirtschaftsgüter)</t>
  </si>
  <si>
    <t>Haftpflichtversicherung für Ehrenamtlichen</t>
  </si>
  <si>
    <t>Sonstige Versicherungen</t>
  </si>
  <si>
    <t>….</t>
  </si>
  <si>
    <t>Schutzmaterialien</t>
  </si>
  <si>
    <t>Desinfektionsmittel</t>
  </si>
  <si>
    <t>Masken</t>
  </si>
  <si>
    <t>Schutzkleidung</t>
  </si>
  <si>
    <t>Sonstiges</t>
  </si>
  <si>
    <t xml:space="preserve">I. Angaben zu den Fördervoraussetzungen entsprechend der Rahmenvereinbarung nach § 39 a Abs. 2 Satz 6 SGB V Antrag stellenden Hospizdienst angestellt sind, gezahlt wurden. </t>
  </si>
  <si>
    <t>IKK - Die Innovationskasse</t>
  </si>
  <si>
    <t>mathias.vandrey@die-ik.de</t>
  </si>
  <si>
    <t>Frau Hennig</t>
  </si>
  <si>
    <t>sabrina.hennig@vdek.com</t>
  </si>
  <si>
    <t>Frau Krassin/ Frau Bläsche</t>
  </si>
  <si>
    <t>Anett.Krassin@NORDOST.AOK.DE</t>
  </si>
  <si>
    <t>Annett.Blaesche@NORDOST.AOK.DE</t>
  </si>
  <si>
    <r>
      <t>Berechnungsgrößen</t>
    </r>
    <r>
      <rPr>
        <b/>
        <sz val="13"/>
        <color indexed="17"/>
        <rFont val="Calibri"/>
        <family val="2"/>
      </rPr>
      <t xml:space="preserve"> 2025</t>
    </r>
  </si>
  <si>
    <t>KNAPPSCHAFT</t>
  </si>
  <si>
    <t>Herr Oertel</t>
  </si>
  <si>
    <t>Millerntorplatz 1</t>
  </si>
  <si>
    <t>20359 Hamburg</t>
  </si>
  <si>
    <t>tim.oertel@kbs.de</t>
  </si>
  <si>
    <r>
      <t xml:space="preserve">Anlage 6: </t>
    </r>
    <r>
      <rPr>
        <b/>
        <sz val="10"/>
        <color indexed="8"/>
        <rFont val="Arial"/>
        <family val="2"/>
      </rPr>
      <t>tabellarische Aufstellung der Fort- u. Weiterbildungskosten der Hauptamtlichen</t>
    </r>
    <r>
      <rPr>
        <sz val="10"/>
        <color indexed="8"/>
        <rFont val="Arial"/>
        <family val="2"/>
      </rPr>
      <t xml:space="preserve"> </t>
    </r>
  </si>
  <si>
    <t>(an die jeweilige Kasse zu senden nicht an den vdek)</t>
  </si>
  <si>
    <r>
      <t xml:space="preserve">Personalkosten für Fachkräfte und Ehrenamt </t>
    </r>
    <r>
      <rPr>
        <b/>
        <sz val="12"/>
        <rFont val="Calibri"/>
        <family val="2"/>
      </rPr>
      <t>im Jahr 2025</t>
    </r>
  </si>
  <si>
    <r>
      <t xml:space="preserve">Sachkosten gemäß § 5 Absatz 5 der Rahmenvereinbarung nach § 39a SGB V </t>
    </r>
    <r>
      <rPr>
        <b/>
        <sz val="12"/>
        <rFont val="Calibri"/>
        <family val="2"/>
      </rPr>
      <t>im Jahr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</si>
</sst>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quot;€&quot;"/>
    <numFmt numFmtId="166" formatCode="#,##0_ ;[Red]\-#,##0\ "/>
    <numFmt numFmtId="167" formatCode="#,##0_ ;\-#,##0\ "/>
    <numFmt numFmtId="168" formatCode="#,##0.0"/>
  </numFmts>
  <fonts count="97" x14ac:knownFonts="1">
    <font>
      <sz val="11"/>
      <color theme="1"/>
      <name val="Calibri"/>
      <family val="2"/>
      <scheme val="minor"/>
    </font>
    <font>
      <b/>
      <sz val="11"/>
      <color indexed="8"/>
      <name val="Calibri"/>
      <family val="2"/>
    </font>
    <font>
      <b/>
      <sz val="10"/>
      <name val="Arial"/>
      <family val="2"/>
    </font>
    <font>
      <sz val="10"/>
      <name val="Arial"/>
      <family val="2"/>
    </font>
    <font>
      <b/>
      <sz val="8"/>
      <name val="Arial"/>
      <family val="2"/>
    </font>
    <font>
      <b/>
      <sz val="10"/>
      <color indexed="10"/>
      <name val="Arial"/>
      <family val="2"/>
    </font>
    <font>
      <sz val="8"/>
      <name val="Arial"/>
      <family val="2"/>
    </font>
    <font>
      <sz val="9"/>
      <color indexed="8"/>
      <name val="Calibri"/>
      <family val="2"/>
    </font>
    <font>
      <sz val="8"/>
      <color indexed="8"/>
      <name val="Calibri"/>
      <family val="2"/>
    </font>
    <font>
      <sz val="8"/>
      <color indexed="10"/>
      <name val="Calibri"/>
      <family val="2"/>
    </font>
    <font>
      <b/>
      <sz val="10"/>
      <color indexed="8"/>
      <name val="Arial"/>
      <family val="2"/>
    </font>
    <font>
      <sz val="10"/>
      <color indexed="8"/>
      <name val="Arial"/>
      <family val="2"/>
    </font>
    <font>
      <vertAlign val="superscript"/>
      <sz val="10"/>
      <color indexed="8"/>
      <name val="Arial"/>
      <family val="2"/>
    </font>
    <font>
      <sz val="8"/>
      <color indexed="8"/>
      <name val="Arial"/>
      <family val="2"/>
    </font>
    <font>
      <b/>
      <sz val="8"/>
      <color indexed="8"/>
      <name val="Arial"/>
      <family val="2"/>
    </font>
    <font>
      <sz val="10"/>
      <name val="Arial"/>
      <family val="2"/>
    </font>
    <font>
      <b/>
      <sz val="11"/>
      <color indexed="23"/>
      <name val="Calibri"/>
      <family val="2"/>
    </font>
    <font>
      <sz val="10"/>
      <color indexed="10"/>
      <name val="Calibri"/>
      <family val="2"/>
    </font>
    <font>
      <sz val="10"/>
      <color indexed="8"/>
      <name val="Calibri"/>
      <family val="2"/>
    </font>
    <font>
      <b/>
      <sz val="10"/>
      <color indexed="8"/>
      <name val="Calibri"/>
      <family val="2"/>
    </font>
    <font>
      <sz val="9"/>
      <color indexed="10"/>
      <name val="Calibri"/>
      <family val="2"/>
    </font>
    <font>
      <b/>
      <sz val="10"/>
      <color indexed="10"/>
      <name val="Calibri"/>
      <family val="2"/>
    </font>
    <font>
      <i/>
      <vertAlign val="superscript"/>
      <sz val="9"/>
      <color indexed="8"/>
      <name val="Arial"/>
      <family val="2"/>
    </font>
    <font>
      <sz val="8"/>
      <color indexed="81"/>
      <name val="Segoe UI"/>
      <family val="2"/>
    </font>
    <font>
      <b/>
      <sz val="8"/>
      <color indexed="81"/>
      <name val="Segoe UI"/>
      <family val="2"/>
    </font>
    <font>
      <i/>
      <sz val="11"/>
      <color indexed="8"/>
      <name val="Calibri"/>
      <family val="2"/>
    </font>
    <font>
      <b/>
      <i/>
      <u/>
      <sz val="11"/>
      <color indexed="8"/>
      <name val="Calibri"/>
      <family val="2"/>
    </font>
    <font>
      <b/>
      <sz val="13"/>
      <color indexed="17"/>
      <name val="Calibri"/>
      <family val="2"/>
    </font>
    <font>
      <b/>
      <sz val="12"/>
      <name val="Calibri"/>
      <family val="2"/>
    </font>
    <font>
      <sz val="9"/>
      <color indexed="81"/>
      <name val="Segoe UI"/>
      <family val="2"/>
    </font>
    <font>
      <b/>
      <sz val="9"/>
      <color indexed="81"/>
      <name val="Segoe UI"/>
      <family val="2"/>
    </font>
    <font>
      <sz val="11"/>
      <color theme="1"/>
      <name val="Calibri"/>
      <family val="2"/>
      <scheme val="minor"/>
    </font>
    <font>
      <sz val="11"/>
      <color theme="0"/>
      <name val="Calibri"/>
      <family val="2"/>
      <scheme val="minor"/>
    </font>
    <font>
      <b/>
      <sz val="11"/>
      <color rgb="FF3F3F3F"/>
      <name val="Calibri"/>
      <family val="2"/>
      <scheme val="minor"/>
    </font>
    <font>
      <b/>
      <sz val="11"/>
      <color rgb="FFFA7D00"/>
      <name val="Calibri"/>
      <family val="2"/>
      <scheme val="minor"/>
    </font>
    <font>
      <sz val="11"/>
      <color rgb="FF3F3F76"/>
      <name val="Calibri"/>
      <family val="2"/>
      <scheme val="minor"/>
    </font>
    <font>
      <b/>
      <sz val="11"/>
      <color theme="1"/>
      <name val="Calibri"/>
      <family val="2"/>
      <scheme val="minor"/>
    </font>
    <font>
      <i/>
      <sz val="11"/>
      <color rgb="FF7F7F7F"/>
      <name val="Calibri"/>
      <family val="2"/>
      <scheme val="minor"/>
    </font>
    <font>
      <sz val="11"/>
      <color rgb="FF006100"/>
      <name val="Calibri"/>
      <family val="2"/>
      <scheme val="minor"/>
    </font>
    <font>
      <u/>
      <sz val="11"/>
      <color theme="10"/>
      <name val="Calibri"/>
      <family val="2"/>
      <scheme val="minor"/>
    </font>
    <font>
      <sz val="11"/>
      <color rgb="FF9C6500"/>
      <name val="Calibri"/>
      <family val="2"/>
      <scheme val="minor"/>
    </font>
    <font>
      <sz val="11"/>
      <color rgb="FF9C0006"/>
      <name val="Calibri"/>
      <family val="2"/>
      <scheme val="minor"/>
    </font>
    <font>
      <sz val="10"/>
      <color theme="1"/>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FA7D00"/>
      <name val="Calibri"/>
      <family val="2"/>
      <scheme val="minor"/>
    </font>
    <font>
      <sz val="11"/>
      <color rgb="FFFF0000"/>
      <name val="Calibri"/>
      <family val="2"/>
      <scheme val="minor"/>
    </font>
    <font>
      <b/>
      <sz val="11"/>
      <color theme="0"/>
      <name val="Calibri"/>
      <family val="2"/>
      <scheme val="minor"/>
    </font>
    <font>
      <sz val="10"/>
      <color rgb="FFFF0000"/>
      <name val="Calibri"/>
      <family val="2"/>
      <scheme val="minor"/>
    </font>
    <font>
      <sz val="10"/>
      <color theme="0" tint="-0.499984740745262"/>
      <name val="Calibri"/>
      <family val="2"/>
      <scheme val="minor"/>
    </font>
    <font>
      <sz val="10"/>
      <color theme="1"/>
      <name val="Calibri"/>
      <family val="2"/>
      <scheme val="minor"/>
    </font>
    <font>
      <b/>
      <sz val="11"/>
      <color rgb="FFFF0000"/>
      <name val="Calibri"/>
      <family val="2"/>
      <scheme val="minor"/>
    </font>
    <font>
      <b/>
      <sz val="11"/>
      <color theme="0" tint="-0.499984740745262"/>
      <name val="Calibri"/>
      <family val="2"/>
      <scheme val="minor"/>
    </font>
    <font>
      <b/>
      <sz val="14"/>
      <color theme="1"/>
      <name val="Calibri"/>
      <family val="2"/>
      <scheme val="minor"/>
    </font>
    <font>
      <sz val="11"/>
      <color theme="0" tint="-0.499984740745262"/>
      <name val="Calibri"/>
      <family val="2"/>
      <scheme val="minor"/>
    </font>
    <font>
      <b/>
      <sz val="10"/>
      <color theme="0" tint="-0.499984740745262"/>
      <name val="Arial"/>
      <family val="2"/>
    </font>
    <font>
      <sz val="14"/>
      <color theme="0" tint="-0.499984740745262"/>
      <name val="Calibri"/>
      <family val="2"/>
      <scheme val="minor"/>
    </font>
    <font>
      <b/>
      <sz val="14"/>
      <color theme="0" tint="-0.499984740745262"/>
      <name val="Calibri"/>
      <family val="2"/>
      <scheme val="minor"/>
    </font>
    <font>
      <b/>
      <sz val="12"/>
      <color theme="1"/>
      <name val="Calibri"/>
      <family val="2"/>
      <scheme val="minor"/>
    </font>
    <font>
      <b/>
      <sz val="12"/>
      <color theme="0" tint="-0.499984740745262"/>
      <name val="Calibri"/>
      <family val="2"/>
      <scheme val="minor"/>
    </font>
    <font>
      <sz val="8"/>
      <color rgb="FFFF0000"/>
      <name val="Calibri"/>
      <family val="2"/>
      <scheme val="minor"/>
    </font>
    <font>
      <sz val="8"/>
      <color theme="1"/>
      <name val="Calibri"/>
      <family val="2"/>
      <scheme val="minor"/>
    </font>
    <font>
      <sz val="10"/>
      <color theme="0" tint="-0.499984740745262"/>
      <name val="Arial"/>
      <family val="2"/>
    </font>
    <font>
      <b/>
      <sz val="10"/>
      <color theme="1"/>
      <name val="Arial"/>
      <family val="2"/>
    </font>
    <font>
      <b/>
      <i/>
      <sz val="10"/>
      <color theme="1"/>
      <name val="Arial"/>
      <family val="2"/>
    </font>
    <font>
      <sz val="11"/>
      <color theme="1" tint="0.34998626667073579"/>
      <name val="Calibri"/>
      <family val="2"/>
      <scheme val="minor"/>
    </font>
    <font>
      <sz val="8"/>
      <color theme="1"/>
      <name val="Arial"/>
      <family val="2"/>
    </font>
    <font>
      <u/>
      <sz val="10"/>
      <color rgb="FF000000"/>
      <name val="Arial"/>
      <family val="2"/>
    </font>
    <font>
      <sz val="10"/>
      <color rgb="FF000000"/>
      <name val="Arial"/>
      <family val="2"/>
    </font>
    <font>
      <b/>
      <sz val="10"/>
      <color rgb="FF000000"/>
      <name val="Arial"/>
      <family val="2"/>
    </font>
    <font>
      <sz val="10"/>
      <color theme="1"/>
      <name val="Wingdings 2"/>
      <family val="1"/>
      <charset val="2"/>
    </font>
    <font>
      <sz val="14"/>
      <color theme="1"/>
      <name val="Wingdings 2"/>
      <family val="1"/>
      <charset val="2"/>
    </font>
    <font>
      <b/>
      <i/>
      <sz val="14"/>
      <color theme="1"/>
      <name val="Arial"/>
      <family val="2"/>
    </font>
    <font>
      <i/>
      <sz val="10"/>
      <color theme="1"/>
      <name val="Arial"/>
      <family val="2"/>
    </font>
    <font>
      <b/>
      <sz val="10"/>
      <color theme="0" tint="-0.499984740745262"/>
      <name val="Calibri"/>
      <family val="2"/>
      <scheme val="minor"/>
    </font>
    <font>
      <sz val="12"/>
      <color theme="1"/>
      <name val="Calibri"/>
      <family val="2"/>
      <scheme val="minor"/>
    </font>
    <font>
      <sz val="14"/>
      <color theme="1"/>
      <name val="Calibri"/>
      <family val="2"/>
      <scheme val="minor"/>
    </font>
    <font>
      <sz val="11"/>
      <color theme="1" tint="0.499984740745262"/>
      <name val="Calibri"/>
      <family val="2"/>
      <scheme val="minor"/>
    </font>
    <font>
      <b/>
      <sz val="10"/>
      <color theme="1"/>
      <name val="Calibri"/>
      <family val="2"/>
      <scheme val="minor"/>
    </font>
    <font>
      <i/>
      <sz val="9"/>
      <color theme="1"/>
      <name val="Arial"/>
      <family val="2"/>
    </font>
    <font>
      <b/>
      <sz val="8"/>
      <color rgb="FFFF0000"/>
      <name val="Calibri"/>
      <family val="2"/>
      <scheme val="minor"/>
    </font>
    <font>
      <b/>
      <sz val="8"/>
      <color theme="1"/>
      <name val="Calibri"/>
      <family val="2"/>
      <scheme val="minor"/>
    </font>
    <font>
      <b/>
      <sz val="10"/>
      <color rgb="FFFF0000"/>
      <name val="Calibri"/>
      <family val="2"/>
      <scheme val="minor"/>
    </font>
    <font>
      <sz val="10"/>
      <color rgb="FFFF0000"/>
      <name val="Arial"/>
      <family val="2"/>
    </font>
    <font>
      <i/>
      <sz val="11"/>
      <color theme="1"/>
      <name val="Calibri"/>
      <family val="2"/>
      <scheme val="minor"/>
    </font>
    <font>
      <sz val="9"/>
      <color theme="1"/>
      <name val="Calibri"/>
      <family val="2"/>
      <scheme val="minor"/>
    </font>
    <font>
      <sz val="9"/>
      <color theme="0" tint="-0.499984740745262"/>
      <name val="Calibri"/>
      <family val="2"/>
      <scheme val="minor"/>
    </font>
    <font>
      <b/>
      <sz val="11"/>
      <color rgb="FF00B050"/>
      <name val="Calibri"/>
      <family val="2"/>
      <scheme val="minor"/>
    </font>
    <font>
      <b/>
      <sz val="13"/>
      <color theme="1"/>
      <name val="Calibri"/>
      <family val="2"/>
      <scheme val="minor"/>
    </font>
    <font>
      <sz val="9"/>
      <color rgb="FFFF0000"/>
      <name val="Calibri"/>
      <family val="2"/>
      <scheme val="minor"/>
    </font>
    <font>
      <sz val="8"/>
      <color rgb="FFFF0000"/>
      <name val="Arial"/>
      <family val="2"/>
    </font>
    <font>
      <b/>
      <sz val="12"/>
      <name val="Calibri"/>
      <family val="2"/>
      <scheme val="minor"/>
    </font>
    <font>
      <sz val="11"/>
      <color theme="1"/>
      <name val="Arial"/>
      <family val="2"/>
    </font>
    <font>
      <b/>
      <sz val="11"/>
      <color theme="1"/>
      <name val="Arial"/>
      <family val="2"/>
    </font>
    <font>
      <sz val="8"/>
      <color rgb="FF000000"/>
      <name val="Tahoma"/>
      <family val="2"/>
    </font>
  </fonts>
  <fills count="19">
    <fill>
      <patternFill patternType="none"/>
    </fill>
    <fill>
      <patternFill patternType="gray125"/>
    </fill>
    <fill>
      <patternFill patternType="solid">
        <fgColor indexed="26"/>
        <bgColor indexed="64"/>
      </patternFill>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rgb="FFFFFFCC"/>
        <bgColor indexed="64"/>
      </patternFill>
    </fill>
    <fill>
      <patternFill patternType="solid">
        <fgColor theme="0"/>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hair">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thin">
        <color indexed="64"/>
      </bottom>
      <diagonal/>
    </border>
    <border>
      <left style="medium">
        <color indexed="64"/>
      </left>
      <right/>
      <top style="medium">
        <color indexed="64"/>
      </top>
      <bottom style="hair">
        <color indexed="64"/>
      </bottom>
      <diagonal/>
    </border>
    <border>
      <left style="medium">
        <color indexed="64"/>
      </left>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dotted">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7">
    <xf numFmtId="0" fontId="0" fillId="0" borderId="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3" fillId="10" borderId="75" applyNumberFormat="0" applyAlignment="0" applyProtection="0"/>
    <xf numFmtId="0" fontId="34" fillId="10" borderId="76" applyNumberFormat="0" applyAlignment="0" applyProtection="0"/>
    <xf numFmtId="0" fontId="35" fillId="11" borderId="76" applyNumberFormat="0" applyAlignment="0" applyProtection="0"/>
    <xf numFmtId="0" fontId="36" fillId="0" borderId="77" applyNumberFormat="0" applyFill="0" applyAlignment="0" applyProtection="0"/>
    <xf numFmtId="0" fontId="37" fillId="0" borderId="0" applyNumberFormat="0" applyFill="0" applyBorder="0" applyAlignment="0" applyProtection="0"/>
    <xf numFmtId="0" fontId="38" fillId="12" borderId="0" applyNumberFormat="0" applyBorder="0" applyAlignment="0" applyProtection="0"/>
    <xf numFmtId="0" fontId="39" fillId="0" borderId="0" applyNumberFormat="0" applyFill="0" applyBorder="0" applyAlignment="0" applyProtection="0"/>
    <xf numFmtId="0" fontId="40" fillId="13" borderId="0" applyNumberFormat="0" applyBorder="0" applyAlignment="0" applyProtection="0"/>
    <xf numFmtId="0" fontId="31" fillId="14" borderId="78" applyNumberFormat="0" applyFont="0" applyAlignment="0" applyProtection="0"/>
    <xf numFmtId="0" fontId="41" fillId="15" borderId="0" applyNumberFormat="0" applyBorder="0" applyAlignment="0" applyProtection="0"/>
    <xf numFmtId="0" fontId="42" fillId="0" borderId="0"/>
    <xf numFmtId="0" fontId="15" fillId="0" borderId="0"/>
    <xf numFmtId="0" fontId="43" fillId="0" borderId="0" applyNumberFormat="0" applyFill="0" applyBorder="0" applyAlignment="0" applyProtection="0"/>
    <xf numFmtId="0" fontId="44" fillId="0" borderId="79" applyNumberFormat="0" applyFill="0" applyAlignment="0" applyProtection="0"/>
    <xf numFmtId="0" fontId="45" fillId="0" borderId="80" applyNumberFormat="0" applyFill="0" applyAlignment="0" applyProtection="0"/>
    <xf numFmtId="0" fontId="46" fillId="0" borderId="81" applyNumberFormat="0" applyFill="0" applyAlignment="0" applyProtection="0"/>
    <xf numFmtId="0" fontId="46" fillId="0" borderId="0" applyNumberFormat="0" applyFill="0" applyBorder="0" applyAlignment="0" applyProtection="0"/>
    <xf numFmtId="0" fontId="47" fillId="0" borderId="82" applyNumberFormat="0" applyFill="0" applyAlignment="0" applyProtection="0"/>
    <xf numFmtId="0" fontId="48" fillId="0" borderId="0" applyNumberFormat="0" applyFill="0" applyBorder="0" applyAlignment="0" applyProtection="0"/>
    <xf numFmtId="0" fontId="49" fillId="16" borderId="83" applyNumberFormat="0" applyAlignment="0" applyProtection="0"/>
  </cellStyleXfs>
  <cellXfs count="324">
    <xf numFmtId="0" fontId="0" fillId="0" borderId="0" xfId="0"/>
    <xf numFmtId="49" fontId="0" fillId="0" borderId="1" xfId="0" applyNumberFormat="1" applyBorder="1"/>
    <xf numFmtId="164" fontId="0" fillId="0" borderId="1" xfId="0" applyNumberFormat="1" applyBorder="1"/>
    <xf numFmtId="165" fontId="50" fillId="17" borderId="2" xfId="0" applyNumberFormat="1" applyFont="1" applyFill="1" applyBorder="1"/>
    <xf numFmtId="0" fontId="51" fillId="17" borderId="3" xfId="0" applyFont="1" applyFill="1" applyBorder="1"/>
    <xf numFmtId="165" fontId="52" fillId="17" borderId="4" xfId="0" applyNumberFormat="1" applyFont="1" applyFill="1" applyBorder="1"/>
    <xf numFmtId="49" fontId="0" fillId="0" borderId="0" xfId="0" applyNumberFormat="1"/>
    <xf numFmtId="164" fontId="0" fillId="0" borderId="0" xfId="0" applyNumberFormat="1"/>
    <xf numFmtId="165" fontId="53" fillId="0" borderId="0" xfId="0" applyNumberFormat="1" applyFont="1"/>
    <xf numFmtId="165" fontId="54" fillId="0" borderId="0" xfId="0" applyNumberFormat="1" applyFont="1"/>
    <xf numFmtId="165" fontId="48" fillId="0" borderId="0" xfId="0" applyNumberFormat="1" applyFont="1"/>
    <xf numFmtId="49" fontId="55" fillId="0" borderId="0" xfId="0" applyNumberFormat="1" applyFont="1"/>
    <xf numFmtId="165" fontId="0" fillId="0" borderId="0" xfId="0" applyNumberFormat="1"/>
    <xf numFmtId="165" fontId="56" fillId="0" borderId="0" xfId="0" applyNumberFormat="1" applyFont="1"/>
    <xf numFmtId="0" fontId="2" fillId="0" borderId="0" xfId="0" applyFont="1"/>
    <xf numFmtId="0" fontId="2" fillId="0" borderId="0" xfId="0" applyFont="1" applyAlignment="1">
      <alignment horizontal="left"/>
    </xf>
    <xf numFmtId="164" fontId="2" fillId="0" borderId="0" xfId="0" applyNumberFormat="1" applyFont="1" applyAlignment="1">
      <alignment horizontal="left"/>
    </xf>
    <xf numFmtId="0" fontId="57" fillId="0" borderId="0" xfId="0" applyFont="1" applyAlignment="1">
      <alignment horizontal="left"/>
    </xf>
    <xf numFmtId="0" fontId="4" fillId="3" borderId="0" xfId="0" applyFont="1" applyFill="1" applyAlignment="1">
      <alignment horizontal="left"/>
    </xf>
    <xf numFmtId="0" fontId="5" fillId="3" borderId="0" xfId="0" applyFont="1" applyFill="1" applyAlignment="1">
      <alignment horizontal="left"/>
    </xf>
    <xf numFmtId="164" fontId="5" fillId="3" borderId="0" xfId="0" applyNumberFormat="1" applyFont="1" applyFill="1" applyAlignment="1">
      <alignment horizontal="left"/>
    </xf>
    <xf numFmtId="0" fontId="0" fillId="0" borderId="0" xfId="0" applyAlignment="1">
      <alignment horizontal="left"/>
    </xf>
    <xf numFmtId="0" fontId="56" fillId="0" borderId="0" xfId="0" applyFont="1" applyAlignment="1">
      <alignment horizontal="left"/>
    </xf>
    <xf numFmtId="0" fontId="55" fillId="0" borderId="0" xfId="0" applyFont="1"/>
    <xf numFmtId="165" fontId="58" fillId="0" borderId="0" xfId="0" applyNumberFormat="1" applyFont="1"/>
    <xf numFmtId="49" fontId="36" fillId="0" borderId="0" xfId="0" applyNumberFormat="1" applyFont="1"/>
    <xf numFmtId="0" fontId="0" fillId="17" borderId="1" xfId="0" applyFill="1" applyBorder="1" applyProtection="1">
      <protection locked="0"/>
    </xf>
    <xf numFmtId="3" fontId="0" fillId="0" borderId="0" xfId="0" applyNumberFormat="1"/>
    <xf numFmtId="164" fontId="55" fillId="0" borderId="0" xfId="0" applyNumberFormat="1" applyFont="1"/>
    <xf numFmtId="165" fontId="55" fillId="0" borderId="0" xfId="0" applyNumberFormat="1" applyFont="1"/>
    <xf numFmtId="165" fontId="59" fillId="0" borderId="0" xfId="0" applyNumberFormat="1" applyFont="1"/>
    <xf numFmtId="0" fontId="60" fillId="0" borderId="0" xfId="0" applyFont="1"/>
    <xf numFmtId="49" fontId="60" fillId="0" borderId="0" xfId="0" applyNumberFormat="1" applyFont="1"/>
    <xf numFmtId="164" fontId="60" fillId="0" borderId="0" xfId="0" applyNumberFormat="1" applyFont="1"/>
    <xf numFmtId="165" fontId="60" fillId="0" borderId="0" xfId="0" applyNumberFormat="1" applyFont="1"/>
    <xf numFmtId="165" fontId="61" fillId="0" borderId="0" xfId="0" applyNumberFormat="1" applyFont="1"/>
    <xf numFmtId="0" fontId="0" fillId="0" borderId="0" xfId="0" quotePrefix="1"/>
    <xf numFmtId="0" fontId="36" fillId="0" borderId="0" xfId="0" applyFont="1"/>
    <xf numFmtId="165" fontId="36" fillId="0" borderId="0" xfId="0" applyNumberFormat="1" applyFont="1"/>
    <xf numFmtId="0" fontId="36" fillId="0" borderId="0" xfId="0" quotePrefix="1" applyFont="1"/>
    <xf numFmtId="49" fontId="62" fillId="0" borderId="0" xfId="0" applyNumberFormat="1" applyFont="1"/>
    <xf numFmtId="164" fontId="36" fillId="0" borderId="0" xfId="0" applyNumberFormat="1" applyFont="1"/>
    <xf numFmtId="0" fontId="0" fillId="17" borderId="5" xfId="0" applyFill="1" applyBorder="1" applyProtection="1">
      <protection locked="0"/>
    </xf>
    <xf numFmtId="49" fontId="0" fillId="0" borderId="6" xfId="0" applyNumberFormat="1" applyBorder="1"/>
    <xf numFmtId="164" fontId="0" fillId="0" borderId="7" xfId="0" applyNumberFormat="1" applyBorder="1"/>
    <xf numFmtId="0" fontId="0" fillId="0" borderId="7" xfId="0" applyBorder="1"/>
    <xf numFmtId="49" fontId="0" fillId="0" borderId="8" xfId="0" applyNumberFormat="1" applyBorder="1"/>
    <xf numFmtId="164" fontId="0" fillId="0" borderId="9" xfId="0" applyNumberFormat="1" applyBorder="1"/>
    <xf numFmtId="0" fontId="0" fillId="0" borderId="9" xfId="0" applyBorder="1"/>
    <xf numFmtId="165" fontId="0" fillId="17" borderId="1" xfId="0" applyNumberFormat="1" applyFill="1" applyBorder="1" applyProtection="1">
      <protection locked="0"/>
    </xf>
    <xf numFmtId="49" fontId="0" fillId="0" borderId="0" xfId="0" quotePrefix="1" applyNumberFormat="1"/>
    <xf numFmtId="165" fontId="0" fillId="0" borderId="1" xfId="0" applyNumberFormat="1" applyBorder="1"/>
    <xf numFmtId="166" fontId="0" fillId="0" borderId="0" xfId="0" applyNumberFormat="1"/>
    <xf numFmtId="16" fontId="56" fillId="0" borderId="0" xfId="0" quotePrefix="1" applyNumberFormat="1" applyFont="1"/>
    <xf numFmtId="49" fontId="56" fillId="0" borderId="0" xfId="0" applyNumberFormat="1" applyFont="1"/>
    <xf numFmtId="164" fontId="56" fillId="0" borderId="0" xfId="0" applyNumberFormat="1" applyFont="1"/>
    <xf numFmtId="49" fontId="63" fillId="0" borderId="0" xfId="0" applyNumberFormat="1" applyFont="1"/>
    <xf numFmtId="0" fontId="0" fillId="0" borderId="0" xfId="0" applyAlignment="1">
      <alignment wrapText="1"/>
    </xf>
    <xf numFmtId="165" fontId="0" fillId="17" borderId="10" xfId="0" applyNumberFormat="1" applyFill="1" applyBorder="1" applyProtection="1">
      <protection locked="0"/>
    </xf>
    <xf numFmtId="165" fontId="0" fillId="17" borderId="11" xfId="0" applyNumberFormat="1" applyFill="1" applyBorder="1" applyProtection="1">
      <protection locked="0"/>
    </xf>
    <xf numFmtId="165" fontId="0" fillId="17" borderId="12" xfId="0" applyNumberFormat="1" applyFill="1" applyBorder="1" applyProtection="1">
      <protection locked="0"/>
    </xf>
    <xf numFmtId="49" fontId="0" fillId="0" borderId="0" xfId="0" applyNumberFormat="1" applyAlignment="1">
      <alignment wrapText="1"/>
    </xf>
    <xf numFmtId="164" fontId="0" fillId="0" borderId="0" xfId="0" applyNumberFormat="1" applyAlignment="1">
      <alignment wrapText="1"/>
    </xf>
    <xf numFmtId="49" fontId="36" fillId="0" borderId="0" xfId="0" applyNumberFormat="1" applyFont="1" applyAlignment="1">
      <alignment wrapText="1"/>
    </xf>
    <xf numFmtId="0" fontId="36" fillId="0" borderId="0" xfId="0" applyFont="1" applyAlignment="1">
      <alignment wrapText="1"/>
    </xf>
    <xf numFmtId="0" fontId="0" fillId="0" borderId="13" xfId="0" applyBorder="1"/>
    <xf numFmtId="0" fontId="0" fillId="0" borderId="13" xfId="0" applyBorder="1" applyAlignment="1">
      <alignment horizontal="left"/>
    </xf>
    <xf numFmtId="164" fontId="0" fillId="0" borderId="0" xfId="0" applyNumberFormat="1" applyAlignment="1">
      <alignment horizontal="left"/>
    </xf>
    <xf numFmtId="0" fontId="56" fillId="0" borderId="13" xfId="0" applyFont="1" applyBorder="1"/>
    <xf numFmtId="0" fontId="3" fillId="0" borderId="0" xfId="0" applyFont="1"/>
    <xf numFmtId="0" fontId="64" fillId="0" borderId="0" xfId="0" applyFont="1"/>
    <xf numFmtId="0" fontId="63" fillId="0" borderId="0" xfId="0" applyFont="1"/>
    <xf numFmtId="0" fontId="54" fillId="0" borderId="0" xfId="0" quotePrefix="1" applyFont="1"/>
    <xf numFmtId="49" fontId="54" fillId="0" borderId="0" xfId="0" applyNumberFormat="1" applyFont="1" applyAlignment="1">
      <alignment wrapText="1"/>
    </xf>
    <xf numFmtId="164" fontId="54" fillId="0" borderId="0" xfId="0" applyNumberFormat="1" applyFont="1" applyAlignment="1">
      <alignment wrapText="1"/>
    </xf>
    <xf numFmtId="0" fontId="54" fillId="0" borderId="0" xfId="0" applyFont="1" applyAlignment="1">
      <alignment wrapText="1"/>
    </xf>
    <xf numFmtId="0" fontId="56" fillId="0" borderId="0" xfId="0" applyFont="1"/>
    <xf numFmtId="49" fontId="61" fillId="0" borderId="0" xfId="0" applyNumberFormat="1" applyFont="1"/>
    <xf numFmtId="164" fontId="61" fillId="0" borderId="0" xfId="0" applyNumberFormat="1" applyFont="1"/>
    <xf numFmtId="0" fontId="61" fillId="0" borderId="0" xfId="0" applyFont="1"/>
    <xf numFmtId="0" fontId="56" fillId="0" borderId="0" xfId="0" quotePrefix="1" applyFont="1"/>
    <xf numFmtId="3" fontId="56" fillId="0" borderId="0" xfId="0" applyNumberFormat="1" applyFont="1"/>
    <xf numFmtId="49" fontId="54" fillId="0" borderId="0" xfId="0" applyNumberFormat="1" applyFont="1"/>
    <xf numFmtId="164" fontId="54" fillId="0" borderId="0" xfId="0" applyNumberFormat="1" applyFont="1"/>
    <xf numFmtId="3" fontId="54" fillId="0" borderId="0" xfId="0" applyNumberFormat="1" applyFont="1"/>
    <xf numFmtId="16" fontId="54" fillId="0" borderId="0" xfId="0" quotePrefix="1" applyNumberFormat="1" applyFont="1"/>
    <xf numFmtId="0" fontId="54" fillId="0" borderId="0" xfId="0" applyFont="1"/>
    <xf numFmtId="0" fontId="65" fillId="0" borderId="0" xfId="0" applyFont="1" applyAlignment="1">
      <alignment vertical="center"/>
    </xf>
    <xf numFmtId="0" fontId="52" fillId="0" borderId="0" xfId="0" applyFont="1"/>
    <xf numFmtId="0" fontId="42" fillId="0" borderId="0" xfId="0" applyFont="1" applyAlignment="1">
      <alignment vertical="center"/>
    </xf>
    <xf numFmtId="0" fontId="66" fillId="0" borderId="0" xfId="0" applyFont="1" applyAlignment="1">
      <alignment vertical="center"/>
    </xf>
    <xf numFmtId="0" fontId="65" fillId="0" borderId="1" xfId="0" applyFont="1" applyBorder="1" applyAlignment="1">
      <alignment horizontal="center" vertical="center" wrapText="1"/>
    </xf>
    <xf numFmtId="0" fontId="42" fillId="0" borderId="0" xfId="0" applyFont="1" applyAlignment="1">
      <alignment horizontal="left" vertical="center" wrapText="1"/>
    </xf>
    <xf numFmtId="0" fontId="42" fillId="0" borderId="0" xfId="0" applyFont="1"/>
    <xf numFmtId="0" fontId="42" fillId="0" borderId="0" xfId="0" applyFont="1" applyAlignment="1">
      <alignment horizontal="right" vertical="center" wrapText="1"/>
    </xf>
    <xf numFmtId="0" fontId="3" fillId="0" borderId="0" xfId="0" applyFont="1" applyAlignment="1" applyProtection="1">
      <alignment horizontal="left"/>
      <protection locked="0"/>
    </xf>
    <xf numFmtId="0" fontId="0" fillId="0" borderId="0" xfId="0" applyAlignment="1" applyProtection="1">
      <alignment horizontal="left"/>
      <protection locked="0"/>
    </xf>
    <xf numFmtId="0" fontId="0" fillId="2" borderId="1" xfId="0" applyFill="1" applyBorder="1" applyAlignment="1" applyProtection="1">
      <alignment horizontal="left"/>
      <protection locked="0"/>
    </xf>
    <xf numFmtId="16" fontId="67" fillId="0" borderId="0" xfId="0" quotePrefix="1" applyNumberFormat="1" applyFont="1"/>
    <xf numFmtId="49" fontId="67" fillId="0" borderId="0" xfId="0" applyNumberFormat="1" applyFont="1"/>
    <xf numFmtId="164" fontId="67" fillId="0" borderId="0" xfId="0" applyNumberFormat="1" applyFont="1"/>
    <xf numFmtId="166" fontId="67" fillId="0" borderId="0" xfId="0" applyNumberFormat="1" applyFont="1"/>
    <xf numFmtId="165" fontId="67" fillId="0" borderId="0" xfId="0" applyNumberFormat="1" applyFont="1"/>
    <xf numFmtId="0" fontId="36" fillId="0" borderId="14" xfId="0" quotePrefix="1" applyFont="1" applyBorder="1"/>
    <xf numFmtId="165" fontId="36" fillId="0" borderId="15" xfId="0" applyNumberFormat="1" applyFont="1" applyBorder="1"/>
    <xf numFmtId="0" fontId="68" fillId="0" borderId="0" xfId="0" applyFont="1" applyAlignment="1">
      <alignment wrapText="1"/>
    </xf>
    <xf numFmtId="0" fontId="0" fillId="17" borderId="16" xfId="0" applyFill="1" applyBorder="1" applyProtection="1">
      <protection locked="0"/>
    </xf>
    <xf numFmtId="164" fontId="0" fillId="0" borderId="4" xfId="0" applyNumberFormat="1" applyBorder="1"/>
    <xf numFmtId="0" fontId="42" fillId="0" borderId="16" xfId="0" applyFont="1" applyBorder="1"/>
    <xf numFmtId="0" fontId="42" fillId="0" borderId="1" xfId="0" applyFont="1" applyBorder="1"/>
    <xf numFmtId="0" fontId="42" fillId="0" borderId="1" xfId="0" applyFont="1" applyBorder="1" applyAlignment="1">
      <alignment vertical="center" wrapText="1"/>
    </xf>
    <xf numFmtId="0" fontId="42" fillId="0" borderId="17" xfId="0" applyFont="1" applyBorder="1" applyAlignment="1">
      <alignment vertical="center" wrapText="1"/>
    </xf>
    <xf numFmtId="0" fontId="42" fillId="0" borderId="16" xfId="0" applyFont="1" applyBorder="1" applyAlignment="1">
      <alignment vertical="center" wrapText="1"/>
    </xf>
    <xf numFmtId="0" fontId="68" fillId="0" borderId="0" xfId="0" applyFont="1"/>
    <xf numFmtId="0" fontId="69" fillId="0" borderId="0" xfId="0" applyFont="1" applyAlignment="1">
      <alignment vertical="center"/>
    </xf>
    <xf numFmtId="0" fontId="70" fillId="0" borderId="0" xfId="0" applyFont="1" applyAlignment="1">
      <alignment vertical="center"/>
    </xf>
    <xf numFmtId="0" fontId="71" fillId="0" borderId="0" xfId="0" applyFont="1" applyAlignment="1">
      <alignment vertical="center"/>
    </xf>
    <xf numFmtId="0" fontId="69" fillId="0" borderId="0" xfId="0" applyFont="1" applyAlignment="1">
      <alignment horizontal="left" vertical="center"/>
    </xf>
    <xf numFmtId="0" fontId="70" fillId="0" borderId="0" xfId="0" applyFont="1" applyAlignment="1">
      <alignment horizontal="center" vertical="center"/>
    </xf>
    <xf numFmtId="0" fontId="70" fillId="0" borderId="0" xfId="0" applyFont="1" applyAlignment="1">
      <alignment horizontal="left" vertical="center" indent="15"/>
    </xf>
    <xf numFmtId="0" fontId="72" fillId="0" borderId="0" xfId="0" applyFont="1"/>
    <xf numFmtId="0" fontId="73" fillId="0" borderId="0" xfId="0" applyFont="1" applyAlignment="1">
      <alignment horizontal="right"/>
    </xf>
    <xf numFmtId="0" fontId="65" fillId="0" borderId="0" xfId="0" applyFont="1" applyAlignment="1">
      <alignment horizontal="right"/>
    </xf>
    <xf numFmtId="0" fontId="65" fillId="0" borderId="2" xfId="0" applyFont="1" applyBorder="1" applyAlignment="1">
      <alignment horizontal="left"/>
    </xf>
    <xf numFmtId="0" fontId="52" fillId="0" borderId="3" xfId="0" applyFont="1" applyBorder="1"/>
    <xf numFmtId="0" fontId="42" fillId="0" borderId="3" xfId="0" applyFont="1" applyBorder="1"/>
    <xf numFmtId="0" fontId="42" fillId="0" borderId="4" xfId="0" applyFont="1" applyBorder="1"/>
    <xf numFmtId="0" fontId="42" fillId="0" borderId="18" xfId="0" applyFont="1" applyBorder="1" applyAlignment="1">
      <alignment horizontal="left"/>
    </xf>
    <xf numFmtId="0" fontId="42" fillId="0" borderId="19" xfId="0" applyFont="1" applyBorder="1"/>
    <xf numFmtId="0" fontId="42" fillId="0" borderId="20" xfId="0" applyFont="1" applyBorder="1"/>
    <xf numFmtId="0" fontId="42" fillId="0" borderId="13" xfId="0" applyFont="1" applyBorder="1"/>
    <xf numFmtId="0" fontId="42" fillId="0" borderId="17" xfId="0" applyFont="1" applyBorder="1"/>
    <xf numFmtId="0" fontId="42" fillId="0" borderId="18" xfId="0" applyFont="1" applyBorder="1"/>
    <xf numFmtId="49" fontId="74" fillId="0" borderId="0" xfId="0" applyNumberFormat="1" applyFont="1" applyAlignment="1">
      <alignment vertical="center"/>
    </xf>
    <xf numFmtId="0" fontId="75" fillId="0" borderId="0" xfId="0" applyFont="1"/>
    <xf numFmtId="1" fontId="74" fillId="0" borderId="0" xfId="0" applyNumberFormat="1" applyFont="1" applyAlignment="1">
      <alignment horizontal="left"/>
    </xf>
    <xf numFmtId="0" fontId="71" fillId="0" borderId="21" xfId="0" applyFont="1" applyBorder="1" applyAlignment="1">
      <alignment vertical="center"/>
    </xf>
    <xf numFmtId="0" fontId="52" fillId="0" borderId="21" xfId="0" applyFont="1" applyBorder="1"/>
    <xf numFmtId="165" fontId="52" fillId="0" borderId="20" xfId="0" applyNumberFormat="1" applyFont="1" applyBorder="1"/>
    <xf numFmtId="165" fontId="76" fillId="0" borderId="13" xfId="0" applyNumberFormat="1" applyFont="1" applyBorder="1"/>
    <xf numFmtId="165" fontId="52" fillId="0" borderId="17" xfId="0" applyNumberFormat="1" applyFont="1" applyBorder="1"/>
    <xf numFmtId="49" fontId="36" fillId="0" borderId="22" xfId="0" applyNumberFormat="1" applyFont="1" applyBorder="1"/>
    <xf numFmtId="164" fontId="0" fillId="0" borderId="23" xfId="0" applyNumberFormat="1" applyBorder="1"/>
    <xf numFmtId="0" fontId="0" fillId="17" borderId="24" xfId="0" applyFill="1" applyBorder="1" applyProtection="1">
      <protection locked="0"/>
    </xf>
    <xf numFmtId="49" fontId="0" fillId="0" borderId="25" xfId="0" applyNumberFormat="1" applyBorder="1"/>
    <xf numFmtId="49" fontId="0" fillId="0" borderId="26" xfId="0" applyNumberFormat="1" applyBorder="1"/>
    <xf numFmtId="164" fontId="0" fillId="0" borderId="27" xfId="0" applyNumberFormat="1" applyBorder="1"/>
    <xf numFmtId="0" fontId="0" fillId="17" borderId="28" xfId="0" applyFill="1" applyBorder="1" applyProtection="1">
      <protection locked="0"/>
    </xf>
    <xf numFmtId="49" fontId="36" fillId="0" borderId="29" xfId="0" applyNumberFormat="1" applyFont="1" applyBorder="1"/>
    <xf numFmtId="164" fontId="0" fillId="0" borderId="30" xfId="0" applyNumberFormat="1" applyBorder="1"/>
    <xf numFmtId="0" fontId="0" fillId="17" borderId="27" xfId="0" applyFill="1" applyBorder="1" applyProtection="1">
      <protection locked="0"/>
    </xf>
    <xf numFmtId="0" fontId="0" fillId="17" borderId="23" xfId="0" applyFill="1" applyBorder="1" applyProtection="1">
      <protection locked="0"/>
    </xf>
    <xf numFmtId="49" fontId="0" fillId="0" borderId="31" xfId="0" applyNumberFormat="1" applyBorder="1"/>
    <xf numFmtId="164" fontId="0" fillId="0" borderId="32" xfId="0" applyNumberFormat="1" applyBorder="1"/>
    <xf numFmtId="0" fontId="0" fillId="0" borderId="33" xfId="0" applyBorder="1"/>
    <xf numFmtId="3" fontId="77" fillId="0" borderId="34" xfId="0" applyNumberFormat="1" applyFont="1" applyBorder="1"/>
    <xf numFmtId="0" fontId="0" fillId="0" borderId="0" xfId="0" applyProtection="1">
      <protection locked="0"/>
    </xf>
    <xf numFmtId="0" fontId="78" fillId="0" borderId="0" xfId="0" applyFont="1" applyProtection="1">
      <protection locked="0"/>
    </xf>
    <xf numFmtId="3" fontId="79" fillId="0" borderId="35" xfId="0" applyNumberFormat="1" applyFont="1" applyBorder="1"/>
    <xf numFmtId="3" fontId="79" fillId="0" borderId="36" xfId="0" applyNumberFormat="1" applyFont="1" applyBorder="1"/>
    <xf numFmtId="3" fontId="79" fillId="0" borderId="37" xfId="0" applyNumberFormat="1" applyFont="1" applyBorder="1"/>
    <xf numFmtId="167" fontId="0" fillId="17" borderId="24" xfId="0" applyNumberFormat="1" applyFill="1" applyBorder="1" applyProtection="1">
      <protection locked="0"/>
    </xf>
    <xf numFmtId="164" fontId="0" fillId="17" borderId="38" xfId="0" applyNumberFormat="1" applyFill="1" applyBorder="1" applyProtection="1">
      <protection locked="0"/>
    </xf>
    <xf numFmtId="165" fontId="56" fillId="0" borderId="39" xfId="0" applyNumberFormat="1" applyFont="1" applyBorder="1" applyAlignment="1" applyProtection="1">
      <alignment wrapText="1"/>
      <protection locked="0"/>
    </xf>
    <xf numFmtId="165" fontId="56" fillId="0" borderId="40" xfId="0" applyNumberFormat="1" applyFont="1" applyBorder="1" applyAlignment="1" applyProtection="1">
      <alignment wrapText="1"/>
      <protection locked="0"/>
    </xf>
    <xf numFmtId="165" fontId="56" fillId="0" borderId="41" xfId="0" applyNumberFormat="1" applyFont="1" applyBorder="1" applyAlignment="1" applyProtection="1">
      <alignment wrapText="1"/>
      <protection locked="0"/>
    </xf>
    <xf numFmtId="165" fontId="56" fillId="18" borderId="40" xfId="0" applyNumberFormat="1" applyFont="1" applyFill="1" applyBorder="1" applyAlignment="1" applyProtection="1">
      <alignment wrapText="1"/>
      <protection locked="0"/>
    </xf>
    <xf numFmtId="165" fontId="56" fillId="0" borderId="28" xfId="0" applyNumberFormat="1" applyFont="1" applyBorder="1" applyAlignment="1" applyProtection="1">
      <alignment wrapText="1"/>
      <protection locked="0"/>
    </xf>
    <xf numFmtId="165" fontId="52" fillId="0" borderId="42" xfId="0" applyNumberFormat="1" applyFont="1" applyBorder="1" applyAlignment="1">
      <alignment horizontal="right" wrapText="1"/>
    </xf>
    <xf numFmtId="0" fontId="52" fillId="0" borderId="43" xfId="0" applyFont="1" applyBorder="1"/>
    <xf numFmtId="0" fontId="6" fillId="0" borderId="44" xfId="0" applyFont="1" applyBorder="1" applyAlignment="1">
      <alignment horizontal="left" vertical="center" wrapText="1"/>
    </xf>
    <xf numFmtId="0" fontId="6" fillId="0" borderId="45" xfId="0" applyFont="1" applyBorder="1" applyAlignment="1">
      <alignment horizontal="left" vertical="center" wrapText="1"/>
    </xf>
    <xf numFmtId="0" fontId="6" fillId="0" borderId="46" xfId="0" applyFont="1" applyBorder="1" applyAlignment="1">
      <alignment horizontal="left" vertical="center" wrapText="1"/>
    </xf>
    <xf numFmtId="164" fontId="62" fillId="0" borderId="19" xfId="0" applyNumberFormat="1" applyFont="1" applyBorder="1"/>
    <xf numFmtId="0" fontId="6" fillId="0" borderId="27" xfId="0" applyFont="1" applyBorder="1" applyAlignment="1">
      <alignment horizontal="left" vertical="center" wrapText="1"/>
    </xf>
    <xf numFmtId="0" fontId="1" fillId="0" borderId="47" xfId="0" applyFont="1" applyBorder="1"/>
    <xf numFmtId="0" fontId="6" fillId="0" borderId="0" xfId="0" applyFont="1" applyAlignment="1">
      <alignment horizontal="left" vertical="center" wrapText="1"/>
    </xf>
    <xf numFmtId="165" fontId="56" fillId="0" borderId="0" xfId="0" applyNumberFormat="1" applyFont="1" applyAlignment="1" applyProtection="1">
      <alignment wrapText="1"/>
      <protection locked="0"/>
    </xf>
    <xf numFmtId="49" fontId="52" fillId="0" borderId="0" xfId="0" applyNumberFormat="1" applyFont="1" applyAlignment="1">
      <alignment wrapText="1"/>
    </xf>
    <xf numFmtId="164" fontId="62" fillId="0" borderId="0" xfId="0" applyNumberFormat="1" applyFont="1"/>
    <xf numFmtId="165" fontId="54" fillId="0" borderId="0" xfId="0" applyNumberFormat="1" applyFont="1" applyAlignment="1">
      <alignment horizontal="right" wrapText="1"/>
    </xf>
    <xf numFmtId="49" fontId="0" fillId="0" borderId="48" xfId="0" applyNumberFormat="1" applyBorder="1"/>
    <xf numFmtId="164" fontId="0" fillId="0" borderId="49" xfId="0" applyNumberFormat="1" applyBorder="1" applyProtection="1">
      <protection locked="0"/>
    </xf>
    <xf numFmtId="164" fontId="0" fillId="0" borderId="33" xfId="0" applyNumberFormat="1" applyBorder="1" applyAlignment="1" applyProtection="1">
      <alignment horizontal="right" vertical="center"/>
      <protection locked="0"/>
    </xf>
    <xf numFmtId="0" fontId="1" fillId="0" borderId="0" xfId="0" applyFont="1"/>
    <xf numFmtId="165" fontId="80" fillId="0" borderId="37" xfId="0" applyNumberFormat="1" applyFont="1" applyBorder="1" applyAlignment="1">
      <alignment horizontal="right" wrapText="1"/>
    </xf>
    <xf numFmtId="165" fontId="52" fillId="0" borderId="50" xfId="0" applyNumberFormat="1" applyFont="1" applyBorder="1" applyAlignment="1">
      <alignment horizontal="right" wrapText="1"/>
    </xf>
    <xf numFmtId="165" fontId="80" fillId="0" borderId="51" xfId="0" applyNumberFormat="1" applyFont="1" applyBorder="1" applyAlignment="1">
      <alignment horizontal="right" wrapText="1"/>
    </xf>
    <xf numFmtId="165" fontId="76" fillId="0" borderId="42" xfId="0" applyNumberFormat="1" applyFont="1" applyBorder="1" applyAlignment="1">
      <alignment horizontal="right" wrapText="1"/>
    </xf>
    <xf numFmtId="165" fontId="52" fillId="0" borderId="0" xfId="0" applyNumberFormat="1" applyFont="1" applyAlignment="1">
      <alignment horizontal="right" wrapText="1"/>
    </xf>
    <xf numFmtId="165" fontId="52" fillId="17" borderId="38" xfId="0" applyNumberFormat="1" applyFont="1" applyFill="1" applyBorder="1" applyProtection="1">
      <protection locked="0"/>
    </xf>
    <xf numFmtId="165" fontId="52" fillId="0" borderId="1" xfId="0" applyNumberFormat="1" applyFont="1" applyBorder="1" applyProtection="1">
      <protection locked="0"/>
    </xf>
    <xf numFmtId="165" fontId="52" fillId="0" borderId="28" xfId="0" applyNumberFormat="1" applyFont="1" applyBorder="1" applyAlignment="1" applyProtection="1">
      <alignment vertical="center"/>
      <protection locked="0"/>
    </xf>
    <xf numFmtId="164" fontId="0" fillId="0" borderId="24" xfId="0" applyNumberFormat="1" applyBorder="1"/>
    <xf numFmtId="0" fontId="0" fillId="0" borderId="24" xfId="0" applyBorder="1"/>
    <xf numFmtId="165" fontId="56" fillId="0" borderId="52" xfId="0" applyNumberFormat="1" applyFont="1" applyBorder="1" applyAlignment="1" applyProtection="1">
      <alignment wrapText="1"/>
      <protection locked="0"/>
    </xf>
    <xf numFmtId="165" fontId="52" fillId="0" borderId="5" xfId="0" applyNumberFormat="1" applyFont="1" applyBorder="1"/>
    <xf numFmtId="165" fontId="52" fillId="0" borderId="53" xfId="0" applyNumberFormat="1" applyFont="1" applyBorder="1"/>
    <xf numFmtId="165" fontId="52" fillId="0" borderId="0" xfId="0" applyNumberFormat="1" applyFont="1"/>
    <xf numFmtId="0" fontId="65" fillId="0" borderId="29" xfId="0" applyFont="1" applyBorder="1" applyAlignment="1">
      <alignment vertical="center" wrapText="1"/>
    </xf>
    <xf numFmtId="0" fontId="42" fillId="0" borderId="54" xfId="0" applyFont="1" applyBorder="1"/>
    <xf numFmtId="0" fontId="42" fillId="0" borderId="54" xfId="0" applyFont="1" applyBorder="1" applyAlignment="1">
      <alignment horizontal="right" vertical="center" wrapText="1"/>
    </xf>
    <xf numFmtId="0" fontId="42" fillId="0" borderId="55" xfId="0" applyFont="1" applyBorder="1"/>
    <xf numFmtId="0" fontId="42" fillId="0" borderId="55" xfId="0" applyFont="1" applyBorder="1" applyAlignment="1">
      <alignment horizontal="right" vertical="center" wrapText="1"/>
    </xf>
    <xf numFmtId="0" fontId="81" fillId="0" borderId="31" xfId="0" applyFont="1" applyBorder="1"/>
    <xf numFmtId="0" fontId="61" fillId="0" borderId="0" xfId="0" quotePrefix="1" applyFont="1" applyAlignment="1">
      <alignment horizontal="left"/>
    </xf>
    <xf numFmtId="0" fontId="42" fillId="0" borderId="56" xfId="0" applyFont="1" applyBorder="1" applyAlignment="1">
      <alignment wrapText="1"/>
    </xf>
    <xf numFmtId="0" fontId="36" fillId="0" borderId="0" xfId="0" applyFont="1" applyProtection="1">
      <protection locked="0"/>
    </xf>
    <xf numFmtId="0" fontId="63" fillId="0" borderId="0" xfId="0" applyFont="1" applyAlignment="1">
      <alignment vertical="top" wrapText="1"/>
    </xf>
    <xf numFmtId="0" fontId="82" fillId="0" borderId="0" xfId="0" applyFont="1" applyAlignment="1">
      <alignment vertical="top" wrapText="1"/>
    </xf>
    <xf numFmtId="0" fontId="62" fillId="0" borderId="0" xfId="0" applyFont="1" applyAlignment="1">
      <alignment vertical="top" wrapText="1"/>
    </xf>
    <xf numFmtId="0" fontId="83" fillId="0" borderId="0" xfId="0" applyFont="1" applyAlignment="1">
      <alignment vertical="top" wrapText="1"/>
    </xf>
    <xf numFmtId="0" fontId="50" fillId="0" borderId="0" xfId="0" applyFont="1"/>
    <xf numFmtId="0" fontId="84" fillId="0" borderId="0" xfId="0" applyFont="1"/>
    <xf numFmtId="0" fontId="2" fillId="0" borderId="0" xfId="0" applyFont="1" applyAlignment="1">
      <alignment vertical="center"/>
    </xf>
    <xf numFmtId="0" fontId="3" fillId="0" borderId="0" xfId="0" applyFont="1" applyAlignment="1">
      <alignment vertical="center"/>
    </xf>
    <xf numFmtId="49" fontId="80" fillId="17" borderId="31" xfId="0" applyNumberFormat="1" applyFont="1" applyFill="1" applyBorder="1" applyAlignment="1">
      <alignment vertical="top" wrapText="1"/>
    </xf>
    <xf numFmtId="49" fontId="52" fillId="17" borderId="57" xfId="0" applyNumberFormat="1" applyFont="1" applyFill="1" applyBorder="1" applyAlignment="1">
      <alignment wrapText="1"/>
    </xf>
    <xf numFmtId="164" fontId="62" fillId="17" borderId="16" xfId="0" applyNumberFormat="1" applyFont="1" applyFill="1" applyBorder="1"/>
    <xf numFmtId="164" fontId="0" fillId="17" borderId="33" xfId="0" applyNumberFormat="1" applyFill="1" applyBorder="1" applyAlignment="1" applyProtection="1">
      <alignment horizontal="right" vertical="center"/>
      <protection locked="0"/>
    </xf>
    <xf numFmtId="49" fontId="0" fillId="0" borderId="58" xfId="0" applyNumberFormat="1" applyBorder="1"/>
    <xf numFmtId="165" fontId="56" fillId="0" borderId="18" xfId="0" applyNumberFormat="1" applyFont="1" applyBorder="1" applyAlignment="1" applyProtection="1">
      <alignment wrapText="1"/>
      <protection locked="0"/>
    </xf>
    <xf numFmtId="165" fontId="0" fillId="0" borderId="59" xfId="0" applyNumberFormat="1" applyBorder="1" applyAlignment="1">
      <alignment horizontal="right" wrapText="1"/>
    </xf>
    <xf numFmtId="165" fontId="52" fillId="0" borderId="60" xfId="0" applyNumberFormat="1" applyFont="1" applyBorder="1" applyAlignment="1">
      <alignment horizontal="right" wrapText="1"/>
    </xf>
    <xf numFmtId="0" fontId="85" fillId="0" borderId="0" xfId="0" applyFont="1"/>
    <xf numFmtId="165" fontId="42" fillId="0" borderId="0" xfId="0" applyNumberFormat="1" applyFont="1"/>
    <xf numFmtId="0" fontId="63" fillId="0" borderId="40" xfId="0" applyFont="1" applyBorder="1" applyAlignment="1">
      <alignment horizontal="right" vertical="center"/>
    </xf>
    <xf numFmtId="0" fontId="63" fillId="0" borderId="28" xfId="0" applyFont="1" applyBorder="1" applyAlignment="1">
      <alignment horizontal="right" vertical="center"/>
    </xf>
    <xf numFmtId="49" fontId="0" fillId="0" borderId="61" xfId="0" applyNumberFormat="1" applyBorder="1"/>
    <xf numFmtId="165" fontId="0" fillId="17" borderId="24" xfId="0" applyNumberFormat="1" applyFill="1" applyBorder="1" applyProtection="1">
      <protection locked="0"/>
    </xf>
    <xf numFmtId="165" fontId="56" fillId="0" borderId="24" xfId="0" applyNumberFormat="1" applyFont="1" applyBorder="1" applyAlignment="1" applyProtection="1">
      <alignment wrapText="1"/>
      <protection locked="0"/>
    </xf>
    <xf numFmtId="165" fontId="0" fillId="0" borderId="35" xfId="0" applyNumberFormat="1" applyBorder="1" applyAlignment="1">
      <alignment horizontal="right" wrapText="1"/>
    </xf>
    <xf numFmtId="164" fontId="0" fillId="0" borderId="62" xfId="0" applyNumberFormat="1" applyBorder="1"/>
    <xf numFmtId="0" fontId="0" fillId="0" borderId="62" xfId="0" applyBorder="1"/>
    <xf numFmtId="165" fontId="0" fillId="18" borderId="62" xfId="0" applyNumberFormat="1" applyFill="1" applyBorder="1" applyProtection="1">
      <protection locked="0"/>
    </xf>
    <xf numFmtId="165" fontId="56" fillId="0" borderId="62" xfId="0" applyNumberFormat="1" applyFont="1" applyBorder="1" applyAlignment="1" applyProtection="1">
      <alignment wrapText="1"/>
      <protection locked="0"/>
    </xf>
    <xf numFmtId="165" fontId="0" fillId="0" borderId="63" xfId="0" applyNumberFormat="1" applyBorder="1" applyAlignment="1">
      <alignment horizontal="right" wrapText="1"/>
    </xf>
    <xf numFmtId="165" fontId="0" fillId="18" borderId="62" xfId="0" applyNumberFormat="1" applyFill="1" applyBorder="1"/>
    <xf numFmtId="49" fontId="86" fillId="0" borderId="64" xfId="0" applyNumberFormat="1" applyFont="1" applyBorder="1"/>
    <xf numFmtId="165" fontId="0" fillId="17" borderId="65" xfId="0" applyNumberFormat="1" applyFill="1" applyBorder="1" applyProtection="1">
      <protection locked="0"/>
    </xf>
    <xf numFmtId="0" fontId="0" fillId="17" borderId="65" xfId="0" applyFill="1" applyBorder="1" applyAlignment="1" applyProtection="1">
      <alignment horizontal="center"/>
      <protection locked="0"/>
    </xf>
    <xf numFmtId="0" fontId="87" fillId="0" borderId="0" xfId="0" applyFont="1"/>
    <xf numFmtId="49" fontId="87" fillId="0" borderId="58" xfId="0" applyNumberFormat="1" applyFont="1" applyBorder="1"/>
    <xf numFmtId="164" fontId="87" fillId="0" borderId="40" xfId="0" applyNumberFormat="1" applyFont="1" applyBorder="1" applyAlignment="1">
      <alignment horizontal="center"/>
    </xf>
    <xf numFmtId="0" fontId="87" fillId="0" borderId="40" xfId="0" applyFont="1" applyBorder="1"/>
    <xf numFmtId="0" fontId="87" fillId="0" borderId="40" xfId="0" applyFont="1" applyBorder="1" applyAlignment="1">
      <alignment horizontal="center"/>
    </xf>
    <xf numFmtId="165" fontId="88" fillId="0" borderId="18" xfId="0" applyNumberFormat="1" applyFont="1" applyBorder="1" applyAlignment="1" applyProtection="1">
      <alignment wrapText="1"/>
      <protection locked="0"/>
    </xf>
    <xf numFmtId="165" fontId="87" fillId="0" borderId="59" xfId="0" applyNumberFormat="1" applyFont="1" applyBorder="1" applyAlignment="1">
      <alignment horizontal="right" wrapText="1"/>
    </xf>
    <xf numFmtId="0" fontId="87" fillId="0" borderId="0" xfId="0" applyFont="1" applyAlignment="1">
      <alignment vertical="top" wrapText="1"/>
    </xf>
    <xf numFmtId="0" fontId="87" fillId="0" borderId="0" xfId="0" applyFont="1" applyProtection="1">
      <protection locked="0"/>
    </xf>
    <xf numFmtId="0" fontId="0" fillId="17" borderId="28" xfId="0" applyFill="1" applyBorder="1" applyAlignment="1" applyProtection="1">
      <alignment horizontal="center"/>
      <protection locked="0"/>
    </xf>
    <xf numFmtId="165" fontId="0" fillId="17" borderId="66" xfId="0" applyNumberFormat="1" applyFill="1" applyBorder="1" applyProtection="1">
      <protection locked="0"/>
    </xf>
    <xf numFmtId="49" fontId="89" fillId="0" borderId="0" xfId="0" applyNumberFormat="1" applyFont="1" applyAlignment="1">
      <alignment wrapText="1"/>
    </xf>
    <xf numFmtId="2" fontId="36" fillId="0" borderId="0" xfId="0" quotePrefix="1" applyNumberFormat="1" applyFont="1"/>
    <xf numFmtId="164" fontId="78" fillId="0" borderId="0" xfId="0" applyNumberFormat="1" applyFont="1" applyAlignment="1">
      <alignment horizontal="right"/>
    </xf>
    <xf numFmtId="49" fontId="90" fillId="0" borderId="0" xfId="0" applyNumberFormat="1" applyFont="1"/>
    <xf numFmtId="165" fontId="91" fillId="0" borderId="0" xfId="0" applyNumberFormat="1" applyFont="1" applyAlignment="1">
      <alignment vertical="center"/>
    </xf>
    <xf numFmtId="0" fontId="92" fillId="0" borderId="0" xfId="0" applyFont="1"/>
    <xf numFmtId="3" fontId="62" fillId="0" borderId="0" xfId="0" applyNumberFormat="1" applyFont="1" applyAlignment="1">
      <alignment horizontal="center"/>
    </xf>
    <xf numFmtId="0" fontId="82" fillId="0" borderId="0" xfId="0" applyFont="1"/>
    <xf numFmtId="1" fontId="55" fillId="0" borderId="0" xfId="0" applyNumberFormat="1" applyFont="1"/>
    <xf numFmtId="0" fontId="39" fillId="0" borderId="0" xfId="13" applyBorder="1" applyAlignment="1"/>
    <xf numFmtId="0" fontId="78" fillId="0" borderId="0" xfId="0" applyFont="1"/>
    <xf numFmtId="167" fontId="0" fillId="17" borderId="41" xfId="0" applyNumberFormat="1" applyFill="1" applyBorder="1" applyProtection="1">
      <protection locked="0"/>
    </xf>
    <xf numFmtId="167" fontId="0" fillId="18" borderId="67" xfId="0" applyNumberFormat="1" applyFill="1" applyBorder="1" applyAlignment="1" applyProtection="1">
      <alignment horizontal="center"/>
      <protection locked="0"/>
    </xf>
    <xf numFmtId="49" fontId="93" fillId="0" borderId="0" xfId="0" applyNumberFormat="1" applyFont="1"/>
    <xf numFmtId="0" fontId="10" fillId="0" borderId="2" xfId="0" applyFont="1" applyBorder="1" applyAlignment="1">
      <alignment horizontal="left"/>
    </xf>
    <xf numFmtId="0" fontId="39" fillId="0" borderId="0" xfId="13"/>
    <xf numFmtId="165" fontId="36" fillId="0" borderId="1" xfId="0" applyNumberFormat="1" applyFont="1" applyBorder="1"/>
    <xf numFmtId="0" fontId="42" fillId="0" borderId="2" xfId="0" applyFont="1" applyBorder="1" applyAlignment="1">
      <alignment vertical="center"/>
    </xf>
    <xf numFmtId="0" fontId="94" fillId="0" borderId="18" xfId="0" applyFont="1" applyBorder="1"/>
    <xf numFmtId="0" fontId="39" fillId="0" borderId="0" xfId="13" applyBorder="1"/>
    <xf numFmtId="0" fontId="94" fillId="0" borderId="20" xfId="0" applyFont="1" applyBorder="1"/>
    <xf numFmtId="0" fontId="95" fillId="0" borderId="18" xfId="0" applyFont="1" applyBorder="1"/>
    <xf numFmtId="0" fontId="18" fillId="0" borderId="43" xfId="0" applyFont="1" applyBorder="1"/>
    <xf numFmtId="0" fontId="36" fillId="0" borderId="0" xfId="0" applyFont="1" applyAlignment="1">
      <alignment wrapText="1"/>
    </xf>
    <xf numFmtId="0" fontId="0" fillId="0" borderId="0" xfId="0" applyAlignment="1">
      <alignment wrapText="1"/>
    </xf>
    <xf numFmtId="49" fontId="0" fillId="17" borderId="8" xfId="0" applyNumberFormat="1" applyFill="1" applyBorder="1" applyAlignment="1">
      <alignment wrapText="1"/>
    </xf>
    <xf numFmtId="49" fontId="0" fillId="17" borderId="9" xfId="0" applyNumberFormat="1" applyFill="1" applyBorder="1" applyAlignment="1">
      <alignment wrapText="1"/>
    </xf>
    <xf numFmtId="0" fontId="0" fillId="17" borderId="9" xfId="0" applyFill="1" applyBorder="1" applyAlignment="1">
      <alignment wrapText="1"/>
    </xf>
    <xf numFmtId="49" fontId="0" fillId="0" borderId="68" xfId="0" applyNumberFormat="1" applyBorder="1" applyAlignment="1">
      <alignment wrapText="1"/>
    </xf>
    <xf numFmtId="49" fontId="0" fillId="0" borderId="69" xfId="0" applyNumberFormat="1" applyBorder="1" applyAlignment="1">
      <alignment wrapText="1"/>
    </xf>
    <xf numFmtId="0" fontId="0" fillId="0" borderId="69" xfId="0" applyBorder="1" applyAlignment="1">
      <alignment wrapText="1"/>
    </xf>
    <xf numFmtId="49" fontId="36" fillId="0" borderId="72" xfId="0" applyNumberFormat="1" applyFont="1" applyBorder="1" applyAlignment="1">
      <alignment wrapText="1"/>
    </xf>
    <xf numFmtId="0" fontId="36" fillId="0" borderId="72" xfId="0" applyFont="1" applyBorder="1" applyAlignment="1">
      <alignment wrapText="1"/>
    </xf>
    <xf numFmtId="49" fontId="0" fillId="17" borderId="68" xfId="0" applyNumberFormat="1" applyFill="1" applyBorder="1" applyAlignment="1">
      <alignment horizontal="left" wrapText="1"/>
    </xf>
    <xf numFmtId="49" fontId="0" fillId="17" borderId="69" xfId="0" applyNumberFormat="1" applyFill="1" applyBorder="1" applyAlignment="1">
      <alignment horizontal="left" wrapText="1"/>
    </xf>
    <xf numFmtId="49" fontId="0" fillId="17" borderId="70" xfId="0" applyNumberFormat="1" applyFill="1" applyBorder="1" applyAlignment="1">
      <alignment horizontal="left" wrapText="1"/>
    </xf>
    <xf numFmtId="49" fontId="0" fillId="0" borderId="6" xfId="0" applyNumberFormat="1" applyBorder="1" applyAlignment="1">
      <alignment wrapText="1"/>
    </xf>
    <xf numFmtId="49" fontId="0" fillId="0" borderId="7" xfId="0" applyNumberFormat="1" applyBorder="1" applyAlignment="1">
      <alignment wrapText="1"/>
    </xf>
    <xf numFmtId="0" fontId="0" fillId="0" borderId="7" xfId="0" applyBorder="1" applyAlignment="1">
      <alignment wrapText="1"/>
    </xf>
    <xf numFmtId="0" fontId="3" fillId="2" borderId="2" xfId="0" applyFont="1" applyFill="1" applyBorder="1" applyAlignment="1" applyProtection="1">
      <alignment horizontal="left"/>
      <protection locked="0"/>
    </xf>
    <xf numFmtId="0" fontId="0" fillId="2" borderId="3" xfId="0" applyFill="1" applyBorder="1" applyAlignment="1" applyProtection="1">
      <alignment horizontal="left"/>
      <protection locked="0"/>
    </xf>
    <xf numFmtId="0" fontId="0" fillId="2" borderId="4" xfId="0" applyFill="1" applyBorder="1" applyAlignment="1" applyProtection="1">
      <alignment horizontal="left"/>
      <protection locked="0"/>
    </xf>
    <xf numFmtId="0" fontId="3" fillId="2" borderId="18" xfId="0" applyFont="1" applyFill="1" applyBorder="1" applyAlignment="1" applyProtection="1">
      <alignment horizontal="left"/>
      <protection locked="0"/>
    </xf>
    <xf numFmtId="0" fontId="0" fillId="2" borderId="0" xfId="0" applyFill="1" applyAlignment="1" applyProtection="1">
      <alignment horizontal="left"/>
      <protection locked="0"/>
    </xf>
    <xf numFmtId="0" fontId="0" fillId="2" borderId="19" xfId="0" applyFill="1" applyBorder="1" applyAlignment="1" applyProtection="1">
      <alignment horizontal="left"/>
      <protection locked="0"/>
    </xf>
    <xf numFmtId="0" fontId="3" fillId="2" borderId="20" xfId="0" applyFont="1" applyFill="1" applyBorder="1" applyAlignment="1" applyProtection="1">
      <alignment horizontal="left"/>
      <protection locked="0"/>
    </xf>
    <xf numFmtId="0" fontId="0" fillId="2" borderId="13" xfId="0" applyFill="1" applyBorder="1" applyAlignment="1" applyProtection="1">
      <alignment horizontal="left"/>
      <protection locked="0"/>
    </xf>
    <xf numFmtId="0" fontId="0" fillId="2" borderId="17" xfId="0" applyFill="1" applyBorder="1" applyAlignment="1" applyProtection="1">
      <alignment horizontal="left"/>
      <protection locked="0"/>
    </xf>
    <xf numFmtId="49" fontId="0" fillId="0" borderId="56" xfId="0" applyNumberFormat="1" applyBorder="1" applyAlignment="1">
      <alignment wrapText="1"/>
    </xf>
    <xf numFmtId="49" fontId="0" fillId="0" borderId="71" xfId="0" applyNumberFormat="1" applyBorder="1" applyAlignment="1">
      <alignment wrapText="1"/>
    </xf>
    <xf numFmtId="0" fontId="0" fillId="0" borderId="71" xfId="0" applyBorder="1" applyAlignment="1">
      <alignment wrapText="1"/>
    </xf>
    <xf numFmtId="0" fontId="68" fillId="0" borderId="0" xfId="0" applyFont="1" applyAlignment="1">
      <alignment wrapText="1"/>
    </xf>
    <xf numFmtId="49" fontId="0" fillId="0" borderId="8" xfId="0" applyNumberFormat="1" applyBorder="1" applyAlignment="1">
      <alignment wrapText="1"/>
    </xf>
    <xf numFmtId="49" fontId="0" fillId="0" borderId="9" xfId="0" applyNumberFormat="1" applyBorder="1" applyAlignment="1">
      <alignment wrapText="1"/>
    </xf>
    <xf numFmtId="0" fontId="0" fillId="0" borderId="9" xfId="0" applyBorder="1" applyAlignment="1">
      <alignment wrapText="1"/>
    </xf>
    <xf numFmtId="0" fontId="42" fillId="17" borderId="1" xfId="0" applyFont="1" applyFill="1" applyBorder="1" applyAlignment="1" applyProtection="1">
      <alignment vertical="center" wrapText="1"/>
      <protection locked="0"/>
    </xf>
    <xf numFmtId="0" fontId="0" fillId="17" borderId="1" xfId="0" applyFill="1" applyBorder="1" applyAlignment="1" applyProtection="1">
      <alignment wrapText="1"/>
      <protection locked="0"/>
    </xf>
    <xf numFmtId="165" fontId="42" fillId="0" borderId="54" xfId="0" applyNumberFormat="1" applyFont="1" applyBorder="1"/>
    <xf numFmtId="165" fontId="0" fillId="0" borderId="74" xfId="0" applyNumberFormat="1" applyBorder="1"/>
    <xf numFmtId="0" fontId="42" fillId="0" borderId="0" xfId="0" applyFont="1"/>
    <xf numFmtId="0" fontId="0" fillId="0" borderId="0" xfId="0"/>
    <xf numFmtId="0" fontId="42" fillId="0" borderId="56" xfId="0" applyFont="1" applyBorder="1" applyAlignment="1">
      <alignment horizontal="left" vertical="center" wrapText="1"/>
    </xf>
    <xf numFmtId="0" fontId="42" fillId="0" borderId="71" xfId="0" applyFont="1" applyBorder="1" applyAlignment="1">
      <alignment horizontal="left" vertical="center" wrapText="1"/>
    </xf>
    <xf numFmtId="0" fontId="42" fillId="0" borderId="16" xfId="0" applyFont="1" applyBorder="1" applyAlignment="1">
      <alignment horizontal="left" vertical="center" wrapText="1"/>
    </xf>
    <xf numFmtId="0" fontId="42" fillId="0" borderId="71" xfId="0" applyFont="1" applyBorder="1"/>
    <xf numFmtId="0" fontId="42" fillId="0" borderId="16" xfId="0" applyFont="1" applyBorder="1"/>
    <xf numFmtId="0" fontId="65" fillId="0" borderId="0" xfId="0" applyFont="1" applyAlignment="1">
      <alignment wrapText="1"/>
    </xf>
    <xf numFmtId="165" fontId="42" fillId="0" borderId="55" xfId="0" applyNumberFormat="1" applyFont="1" applyBorder="1"/>
    <xf numFmtId="165" fontId="0" fillId="0" borderId="73" xfId="0" applyNumberFormat="1" applyBorder="1"/>
    <xf numFmtId="165" fontId="42" fillId="0" borderId="0" xfId="0" applyNumberFormat="1" applyFont="1"/>
    <xf numFmtId="165" fontId="0" fillId="0" borderId="0" xfId="0" applyNumberFormat="1"/>
    <xf numFmtId="168" fontId="79" fillId="0" borderId="35" xfId="0" applyNumberFormat="1" applyFont="1" applyBorder="1"/>
  </cellXfs>
  <cellStyles count="27">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Eingabe" xfId="9" builtinId="20" customBuiltin="1"/>
    <cellStyle name="Ergebnis" xfId="10" builtinId="25" customBuiltin="1"/>
    <cellStyle name="Erklärender Text" xfId="11" builtinId="53" customBuiltin="1"/>
    <cellStyle name="Gut" xfId="12" builtinId="26" customBuiltin="1"/>
    <cellStyle name="Link" xfId="13" builtinId="8"/>
    <cellStyle name="Neutral" xfId="14" builtinId="28" customBuiltin="1"/>
    <cellStyle name="Notiz" xfId="15" builtinId="10" customBuiltin="1"/>
    <cellStyle name="Schlecht" xfId="16" builtinId="27" customBuiltin="1"/>
    <cellStyle name="Standard" xfId="0" builtinId="0"/>
    <cellStyle name="Standard 2" xfId="17" xr:uid="{7B2AE8F9-C5AE-4A49-A140-5F10BF0655C0}"/>
    <cellStyle name="Standard 3" xfId="18" xr:uid="{03F95456-E4AC-4F1D-B223-224AB8012888}"/>
    <cellStyle name="Überschrift" xfId="19" builtinId="15" customBuiltin="1"/>
    <cellStyle name="Überschrift 1" xfId="20" builtinId="16" customBuiltin="1"/>
    <cellStyle name="Überschrift 2" xfId="21" builtinId="17" customBuiltin="1"/>
    <cellStyle name="Überschrift 3" xfId="22" builtinId="18" customBuiltin="1"/>
    <cellStyle name="Überschrift 4" xfId="23" builtinId="19" customBuiltin="1"/>
    <cellStyle name="Verknüpfte Zelle" xfId="24" builtinId="24" customBuiltin="1"/>
    <cellStyle name="Warnender Text" xfId="25" builtinId="11" customBuiltin="1"/>
    <cellStyle name="Zelle überprüfen" xfId="26" builtinId="23" customBuiltin="1"/>
  </cellStyles>
  <dxfs count="30">
    <dxf>
      <font>
        <b val="0"/>
        <i val="0"/>
        <color rgb="FFFF0000"/>
      </font>
    </dxf>
    <dxf>
      <font>
        <b val="0"/>
        <i val="0"/>
        <color rgb="FFFF0000"/>
      </font>
    </dxf>
    <dxf>
      <font>
        <b val="0"/>
        <i val="0"/>
        <color rgb="FFFF0000"/>
      </font>
    </dxf>
    <dxf>
      <font>
        <b val="0"/>
        <i val="0"/>
        <color rgb="FFFF0000"/>
      </font>
    </dxf>
    <dxf>
      <font>
        <b val="0"/>
        <i val="0"/>
        <color rgb="FFFF0000"/>
      </font>
    </dxf>
    <dxf>
      <fill>
        <patternFill>
          <bgColor rgb="FFFFFFCC"/>
        </patternFill>
      </fill>
    </dxf>
    <dxf>
      <fill>
        <patternFill>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dxf>
    <dxf>
      <fill>
        <patternFill>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dxf>
    <dxf>
      <fill>
        <patternFill>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dxf>
    <dxf>
      <fill>
        <patternFill>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dxf>
    <dxf>
      <fill>
        <patternFill>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F41" lockText="1" noThreeD="1"/>
</file>

<file path=xl/ctrlProps/ctrlProp2.xml><?xml version="1.0" encoding="utf-8"?>
<formControlPr xmlns="http://schemas.microsoft.com/office/spreadsheetml/2009/9/main" objectType="CheckBox" fmlaLink="F42" lockText="1" noThreeD="1"/>
</file>

<file path=xl/ctrlProps/ctrlProp3.xml><?xml version="1.0" encoding="utf-8"?>
<formControlPr xmlns="http://schemas.microsoft.com/office/spreadsheetml/2009/9/main" objectType="CheckBox" fmlaLink="F40" lockText="1" noThreeD="1"/>
</file>

<file path=xl/ctrlProps/ctrlProp4.xml><?xml version="1.0" encoding="utf-8"?>
<formControlPr xmlns="http://schemas.microsoft.com/office/spreadsheetml/2009/9/main" objectType="CheckBox" fmlaLink="$F$47" lockText="1" noThreeD="1"/>
</file>

<file path=xl/ctrlProps/ctrlProp5.xml><?xml version="1.0" encoding="utf-8"?>
<formControlPr xmlns="http://schemas.microsoft.com/office/spreadsheetml/2009/9/main" objectType="CheckBox" fmlaLink="$F$48" lockText="1" noThreeD="1"/>
</file>

<file path=xl/ctrlProps/ctrlProp6.xml><?xml version="1.0" encoding="utf-8"?>
<formControlPr xmlns="http://schemas.microsoft.com/office/spreadsheetml/2009/9/main" objectType="CheckBox" fmlaLink="$F$46" lockText="1" noThreeD="1"/>
</file>

<file path=xl/ctrlProps/ctrlProp7.xml><?xml version="1.0" encoding="utf-8"?>
<formControlPr xmlns="http://schemas.microsoft.com/office/spreadsheetml/2009/9/main" objectType="CheckBox" fmlaLink="$F$53" lockText="1" noThreeD="1"/>
</file>

<file path=xl/ctrlProps/ctrlProp8.xml><?xml version="1.0" encoding="utf-8"?>
<formControlPr xmlns="http://schemas.microsoft.com/office/spreadsheetml/2009/9/main" objectType="CheckBox" fmlaLink="$F$54" lockText="1" noThreeD="1"/>
</file>

<file path=xl/ctrlProps/ctrlProp9.xml><?xml version="1.0" encoding="utf-8"?>
<formControlPr xmlns="http://schemas.microsoft.com/office/spreadsheetml/2009/9/main" objectType="CheckBox" fmlaLink="$F$52" lockText="1" noThreeD="1"/>
</file>

<file path=xl/ctrlProps/ctrlProp10.xml><?xml version="1.0" encoding="utf-8"?>
<formControlPr xmlns="http://schemas.microsoft.com/office/spreadsheetml/2009/9/main" objectType="CheckBox" fmlaLink="$F$59" lockText="1" noThreeD="1"/>
</file>

<file path=xl/ctrlProps/ctrlProp11.xml><?xml version="1.0" encoding="utf-8"?>
<formControlPr xmlns="http://schemas.microsoft.com/office/spreadsheetml/2009/9/main" objectType="CheckBox" fmlaLink="$F$60" lockText="1" noThreeD="1"/>
</file>

<file path=xl/ctrlProps/ctrlProp12.xml><?xml version="1.0" encoding="utf-8"?>
<formControlPr xmlns="http://schemas.microsoft.com/office/spreadsheetml/2009/9/main" objectType="CheckBox" fmlaLink="$F$58" lockText="1" noThreeD="1"/>
</file>

<file path=xl/ctrlProps/ctrlProp13.xml><?xml version="1.0" encoding="utf-8"?>
<formControlPr xmlns="http://schemas.microsoft.com/office/spreadsheetml/2009/9/main" objectType="CheckBox" fmlaLink="$F$65" lockText="1" noThreeD="1"/>
</file>

<file path=xl/ctrlProps/ctrlProp14.xml><?xml version="1.0" encoding="utf-8"?>
<formControlPr xmlns="http://schemas.microsoft.com/office/spreadsheetml/2009/9/main" objectType="CheckBox" fmlaLink="$F$66" lockText="1" noThreeD="1"/>
</file>

<file path=xl/ctrlProps/ctrlProp15.xml><?xml version="1.0" encoding="utf-8"?>
<formControlPr xmlns="http://schemas.microsoft.com/office/spreadsheetml/2009/9/main" objectType="CheckBox" fmlaLink="$F$6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40</xdr:row>
          <xdr:rowOff>0</xdr:rowOff>
        </xdr:from>
        <xdr:to>
          <xdr:col>2</xdr:col>
          <xdr:colOff>600075</xdr:colOff>
          <xdr:row>41</xdr:row>
          <xdr:rowOff>9525</xdr:rowOff>
        </xdr:to>
        <xdr:sp macro="" textlink="">
          <xdr:nvSpPr>
            <xdr:cNvPr id="1033" name="Check Box 9" descr="Vorjahreskosten"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im Vorjahr kalkulatorisch von Krankenkassen gefördert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438150</xdr:colOff>
          <xdr:row>41</xdr:row>
          <xdr:rowOff>180975</xdr:rowOff>
        </xdr:from>
        <xdr:to>
          <xdr:col>2</xdr:col>
          <xdr:colOff>438150</xdr:colOff>
          <xdr:row>41</xdr:row>
          <xdr:rowOff>323850</xdr:rowOff>
        </xdr:to>
        <xdr:sp macro="" textlink="">
          <xdr:nvSpPr>
            <xdr:cNvPr id="1083" name="Check Box 59" descr="Stundenerhöhung"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Stundenerhöhung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1476375</xdr:colOff>
          <xdr:row>41</xdr:row>
          <xdr:rowOff>171450</xdr:rowOff>
        </xdr:from>
        <xdr:to>
          <xdr:col>2</xdr:col>
          <xdr:colOff>733425</xdr:colOff>
          <xdr:row>41</xdr:row>
          <xdr:rowOff>333375</xdr:rowOff>
        </xdr:to>
        <xdr:sp macro="" textlink="">
          <xdr:nvSpPr>
            <xdr:cNvPr id="1084" name="Check Box 60" descr="Vorjahreskosten"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Neuanstellung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46</xdr:row>
          <xdr:rowOff>0</xdr:rowOff>
        </xdr:from>
        <xdr:to>
          <xdr:col>2</xdr:col>
          <xdr:colOff>600075</xdr:colOff>
          <xdr:row>47</xdr:row>
          <xdr:rowOff>9525</xdr:rowOff>
        </xdr:to>
        <xdr:sp macro="" textlink="">
          <xdr:nvSpPr>
            <xdr:cNvPr id="1120" name="Check Box 96" descr="Vorjahreskosten"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im Vorjahr kalkulatorisch von Krankenkassen gefördert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47</xdr:row>
          <xdr:rowOff>161925</xdr:rowOff>
        </xdr:from>
        <xdr:to>
          <xdr:col>2</xdr:col>
          <xdr:colOff>409575</xdr:colOff>
          <xdr:row>47</xdr:row>
          <xdr:rowOff>304800</xdr:rowOff>
        </xdr:to>
        <xdr:sp macro="" textlink="">
          <xdr:nvSpPr>
            <xdr:cNvPr id="1121" name="Check Box 97" descr="Stundenerhöhung"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Stundenerhöhung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1466850</xdr:colOff>
          <xdr:row>47</xdr:row>
          <xdr:rowOff>190500</xdr:rowOff>
        </xdr:from>
        <xdr:to>
          <xdr:col>2</xdr:col>
          <xdr:colOff>723900</xdr:colOff>
          <xdr:row>47</xdr:row>
          <xdr:rowOff>314325</xdr:rowOff>
        </xdr:to>
        <xdr:sp macro="" textlink="">
          <xdr:nvSpPr>
            <xdr:cNvPr id="1122" name="Check Box 98" descr="Vorjahreskosten"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Neuanstellung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52</xdr:row>
          <xdr:rowOff>0</xdr:rowOff>
        </xdr:from>
        <xdr:to>
          <xdr:col>2</xdr:col>
          <xdr:colOff>600075</xdr:colOff>
          <xdr:row>53</xdr:row>
          <xdr:rowOff>9525</xdr:rowOff>
        </xdr:to>
        <xdr:sp macro="" textlink="">
          <xdr:nvSpPr>
            <xdr:cNvPr id="1126" name="Check Box 102" descr="Vorjahreskosten"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im Vorjahr kalkulatorisch von Krankenkassen gefördert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53</xdr:row>
          <xdr:rowOff>171450</xdr:rowOff>
        </xdr:from>
        <xdr:to>
          <xdr:col>2</xdr:col>
          <xdr:colOff>409575</xdr:colOff>
          <xdr:row>53</xdr:row>
          <xdr:rowOff>314325</xdr:rowOff>
        </xdr:to>
        <xdr:sp macro="" textlink="">
          <xdr:nvSpPr>
            <xdr:cNvPr id="1127" name="Check Box 103" descr="Stundenerhöhung"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Stundenerhöhung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1400175</xdr:colOff>
          <xdr:row>53</xdr:row>
          <xdr:rowOff>180975</xdr:rowOff>
        </xdr:from>
        <xdr:to>
          <xdr:col>2</xdr:col>
          <xdr:colOff>666750</xdr:colOff>
          <xdr:row>53</xdr:row>
          <xdr:rowOff>323850</xdr:rowOff>
        </xdr:to>
        <xdr:sp macro="" textlink="">
          <xdr:nvSpPr>
            <xdr:cNvPr id="1128" name="Check Box 104" descr="Vorjahreskosten"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Neuanstellung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58</xdr:row>
          <xdr:rowOff>0</xdr:rowOff>
        </xdr:from>
        <xdr:to>
          <xdr:col>2</xdr:col>
          <xdr:colOff>600075</xdr:colOff>
          <xdr:row>59</xdr:row>
          <xdr:rowOff>9525</xdr:rowOff>
        </xdr:to>
        <xdr:sp macro="" textlink="">
          <xdr:nvSpPr>
            <xdr:cNvPr id="1132" name="Check Box 108" descr="Vorjahreskosten"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im Vorjahr kalkulatorisch von Krankenkassen gefördert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59</xdr:row>
          <xdr:rowOff>161925</xdr:rowOff>
        </xdr:from>
        <xdr:to>
          <xdr:col>2</xdr:col>
          <xdr:colOff>400050</xdr:colOff>
          <xdr:row>60</xdr:row>
          <xdr:rowOff>0</xdr:rowOff>
        </xdr:to>
        <xdr:sp macro="" textlink="">
          <xdr:nvSpPr>
            <xdr:cNvPr id="1133" name="Check Box 109" descr="Stundenerhöhung"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Stundenerhöhung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1381125</xdr:colOff>
          <xdr:row>59</xdr:row>
          <xdr:rowOff>161925</xdr:rowOff>
        </xdr:from>
        <xdr:to>
          <xdr:col>2</xdr:col>
          <xdr:colOff>647700</xdr:colOff>
          <xdr:row>59</xdr:row>
          <xdr:rowOff>333375</xdr:rowOff>
        </xdr:to>
        <xdr:sp macro="" textlink="">
          <xdr:nvSpPr>
            <xdr:cNvPr id="1134" name="Check Box 110" descr="Vorjahreskosten"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Neuanstellung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64</xdr:row>
          <xdr:rowOff>0</xdr:rowOff>
        </xdr:from>
        <xdr:to>
          <xdr:col>2</xdr:col>
          <xdr:colOff>600075</xdr:colOff>
          <xdr:row>65</xdr:row>
          <xdr:rowOff>9525</xdr:rowOff>
        </xdr:to>
        <xdr:sp macro="" textlink="">
          <xdr:nvSpPr>
            <xdr:cNvPr id="1144" name="Check Box 120" descr="Vorjahreskosten"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im Vorjahr kalkulatorisch von Krankenkassen gefördert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65</xdr:row>
          <xdr:rowOff>161925</xdr:rowOff>
        </xdr:from>
        <xdr:to>
          <xdr:col>2</xdr:col>
          <xdr:colOff>409575</xdr:colOff>
          <xdr:row>65</xdr:row>
          <xdr:rowOff>323850</xdr:rowOff>
        </xdr:to>
        <xdr:sp macro="" textlink="">
          <xdr:nvSpPr>
            <xdr:cNvPr id="1145" name="Check Box 121" descr="Stundenerhöhung"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Stundenerhöhung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1400175</xdr:colOff>
          <xdr:row>65</xdr:row>
          <xdr:rowOff>180975</xdr:rowOff>
        </xdr:from>
        <xdr:to>
          <xdr:col>2</xdr:col>
          <xdr:colOff>676275</xdr:colOff>
          <xdr:row>65</xdr:row>
          <xdr:rowOff>333375</xdr:rowOff>
        </xdr:to>
        <xdr:sp macro="" textlink="">
          <xdr:nvSpPr>
            <xdr:cNvPr id="1146" name="Check Box 122" descr="Vorjahreskosten"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Neuanstellung</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18" Type="http://schemas.openxmlformats.org/officeDocument/2006/relationships/ctrlProp" Target="../ctrlProps/ctrlProp12.xml"/><Relationship Id="rId3" Type="http://schemas.openxmlformats.org/officeDocument/2006/relationships/printerSettings" Target="../printerSettings/printerSettings3.bin"/><Relationship Id="rId21" Type="http://schemas.openxmlformats.org/officeDocument/2006/relationships/ctrlProp" Target="../ctrlProps/ctrlProp15.xml"/><Relationship Id="rId7" Type="http://schemas.openxmlformats.org/officeDocument/2006/relationships/ctrlProp" Target="../ctrlProps/ctrlProp1.xml"/><Relationship Id="rId12" Type="http://schemas.openxmlformats.org/officeDocument/2006/relationships/ctrlProp" Target="../ctrlProps/ctrlProp6.xml"/><Relationship Id="rId17" Type="http://schemas.openxmlformats.org/officeDocument/2006/relationships/ctrlProp" Target="../ctrlProps/ctrlProp11.xml"/><Relationship Id="rId2" Type="http://schemas.openxmlformats.org/officeDocument/2006/relationships/printerSettings" Target="../printerSettings/printerSettings2.bin"/><Relationship Id="rId16" Type="http://schemas.openxmlformats.org/officeDocument/2006/relationships/ctrlProp" Target="../ctrlProps/ctrlProp10.xml"/><Relationship Id="rId20" Type="http://schemas.openxmlformats.org/officeDocument/2006/relationships/ctrlProp" Target="../ctrlProps/ctrlProp14.xml"/><Relationship Id="rId1" Type="http://schemas.openxmlformats.org/officeDocument/2006/relationships/printerSettings" Target="../printerSettings/printerSettings1.bin"/><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5" Type="http://schemas.openxmlformats.org/officeDocument/2006/relationships/ctrlProp" Target="../ctrlProps/ctrlProp9.xml"/><Relationship Id="rId10" Type="http://schemas.openxmlformats.org/officeDocument/2006/relationships/ctrlProp" Target="../ctrlProps/ctrlProp4.xml"/><Relationship Id="rId19" Type="http://schemas.openxmlformats.org/officeDocument/2006/relationships/ctrlProp" Target="../ctrlProps/ctrlProp13.xml"/><Relationship Id="rId4" Type="http://schemas.openxmlformats.org/officeDocument/2006/relationships/printerSettings" Target="../printerSettings/printerSettings4.bin"/><Relationship Id="rId9" Type="http://schemas.openxmlformats.org/officeDocument/2006/relationships/ctrlProp" Target="../ctrlProps/ctrlProp3.xml"/><Relationship Id="rId14" Type="http://schemas.openxmlformats.org/officeDocument/2006/relationships/ctrlProp" Target="../ctrlProps/ctrlProp8.xml"/><Relationship Id="rId22"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7.bin"/><Relationship Id="rId7" Type="http://schemas.openxmlformats.org/officeDocument/2006/relationships/hyperlink" Target="mailto:tim.oertel@kbs.de" TargetMode="Externa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hyperlink" Target="mailto:Gerd.Meeves@bkk-nordwest.de" TargetMode="External"/><Relationship Id="rId5" Type="http://schemas.openxmlformats.org/officeDocument/2006/relationships/hyperlink" Target="mailto:mathias.vandrey@die-ik.de" TargetMode="External"/><Relationship Id="rId4" Type="http://schemas.openxmlformats.org/officeDocument/2006/relationships/hyperlink" Target="mailto:Simone.Mitschke@vdek.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BB577-D6D7-480E-B1A8-2A209BD34210}">
  <sheetPr codeName="Tabelle1"/>
  <dimension ref="A1:H151"/>
  <sheetViews>
    <sheetView showZeros="0" topLeftCell="A138" zoomScale="184" zoomScaleNormal="184" workbookViewId="0">
      <selection activeCell="D24" sqref="D24"/>
    </sheetView>
  </sheetViews>
  <sheetFormatPr baseColWidth="10" defaultColWidth="11.5703125" defaultRowHeight="15" x14ac:dyDescent="0.25"/>
  <cols>
    <col min="1" max="1" width="6" customWidth="1"/>
    <col min="2" max="2" width="35.140625" style="6" customWidth="1"/>
    <col min="3" max="3" width="13.7109375" style="7" customWidth="1"/>
    <col min="4" max="4" width="12.7109375" customWidth="1"/>
    <col min="5" max="5" width="15.7109375" style="12" customWidth="1"/>
    <col min="6" max="6" width="3.140625" style="13" hidden="1" customWidth="1"/>
    <col min="7" max="7" width="16.42578125" style="12" customWidth="1"/>
    <col min="8" max="8" width="36.5703125" style="208" customWidth="1"/>
    <col min="9" max="16384" width="11.5703125" style="156"/>
  </cols>
  <sheetData>
    <row r="1" spans="1:7" x14ac:dyDescent="0.25">
      <c r="A1" s="1" t="s">
        <v>0</v>
      </c>
      <c r="B1" s="1"/>
      <c r="C1" s="2"/>
      <c r="D1" s="51">
        <v>3955</v>
      </c>
      <c r="E1" s="3" t="s">
        <v>1</v>
      </c>
      <c r="F1" s="4" t="s">
        <v>116</v>
      </c>
      <c r="G1" s="5"/>
    </row>
    <row r="2" spans="1:7" x14ac:dyDescent="0.25">
      <c r="A2" s="1" t="s">
        <v>2</v>
      </c>
      <c r="B2" s="1"/>
      <c r="C2" s="2"/>
      <c r="D2" s="268">
        <f>D1*0.13</f>
        <v>514.15</v>
      </c>
      <c r="E2" s="138"/>
      <c r="F2" s="139"/>
      <c r="G2" s="140"/>
    </row>
    <row r="3" spans="1:7" x14ac:dyDescent="0.25">
      <c r="E3" s="8"/>
      <c r="F3" s="9"/>
      <c r="G3" s="10"/>
    </row>
    <row r="4" spans="1:7" ht="18.75" x14ac:dyDescent="0.3">
      <c r="A4" s="11" t="s">
        <v>3</v>
      </c>
      <c r="B4"/>
      <c r="D4" s="260">
        <v>2026</v>
      </c>
      <c r="G4"/>
    </row>
    <row r="5" spans="1:7" x14ac:dyDescent="0.25">
      <c r="A5" s="14" t="s">
        <v>4</v>
      </c>
      <c r="B5"/>
      <c r="G5"/>
    </row>
    <row r="6" spans="1:7" x14ac:dyDescent="0.25">
      <c r="A6" s="291"/>
      <c r="B6" s="292"/>
      <c r="C6" s="292"/>
      <c r="D6" s="293"/>
      <c r="E6" s="12" t="s">
        <v>5</v>
      </c>
      <c r="G6"/>
    </row>
    <row r="7" spans="1:7" x14ac:dyDescent="0.25">
      <c r="A7" s="294"/>
      <c r="B7" s="295"/>
      <c r="C7" s="295"/>
      <c r="D7" s="296"/>
      <c r="E7" s="12" t="s">
        <v>6</v>
      </c>
      <c r="G7"/>
    </row>
    <row r="8" spans="1:7" x14ac:dyDescent="0.25">
      <c r="A8" s="297"/>
      <c r="B8" s="298"/>
      <c r="C8" s="298"/>
      <c r="D8" s="299"/>
      <c r="E8" s="12" t="s">
        <v>7</v>
      </c>
      <c r="G8"/>
    </row>
    <row r="9" spans="1:7" x14ac:dyDescent="0.25">
      <c r="A9" s="15" t="s">
        <v>8</v>
      </c>
      <c r="B9" s="15"/>
      <c r="C9" s="16"/>
      <c r="D9" s="15"/>
      <c r="E9" s="15"/>
      <c r="F9" s="17"/>
      <c r="G9" s="15"/>
    </row>
    <row r="10" spans="1:7" x14ac:dyDescent="0.25">
      <c r="A10" s="18" t="s">
        <v>9</v>
      </c>
      <c r="B10" s="19"/>
      <c r="C10" s="20"/>
      <c r="D10" s="19"/>
      <c r="E10" s="19"/>
      <c r="F10" s="17"/>
      <c r="G10" s="19"/>
    </row>
    <row r="11" spans="1:7" x14ac:dyDescent="0.25">
      <c r="A11" s="291"/>
      <c r="B11" s="292"/>
      <c r="C11" s="292"/>
      <c r="D11" s="293"/>
      <c r="E11" s="21" t="s">
        <v>10</v>
      </c>
      <c r="F11" s="22"/>
      <c r="G11" s="19"/>
    </row>
    <row r="12" spans="1:7" x14ac:dyDescent="0.25">
      <c r="A12" s="294"/>
      <c r="B12" s="295"/>
      <c r="C12" s="295"/>
      <c r="D12" s="296"/>
      <c r="E12" s="21" t="s">
        <v>6</v>
      </c>
      <c r="F12" s="22"/>
      <c r="G12" s="19"/>
    </row>
    <row r="13" spans="1:7" x14ac:dyDescent="0.25">
      <c r="A13" s="297"/>
      <c r="B13" s="298"/>
      <c r="C13" s="298"/>
      <c r="D13" s="299"/>
      <c r="E13" s="21" t="s">
        <v>7</v>
      </c>
      <c r="F13" s="22"/>
      <c r="G13" s="19"/>
    </row>
    <row r="14" spans="1:7" ht="15" customHeight="1" x14ac:dyDescent="0.3">
      <c r="A14" s="95" t="s">
        <v>77</v>
      </c>
      <c r="B14" s="97"/>
      <c r="C14" s="96" t="s">
        <v>115</v>
      </c>
      <c r="D14" s="96"/>
      <c r="E14" s="21"/>
      <c r="F14" s="22"/>
      <c r="G14" s="157"/>
    </row>
    <row r="15" spans="1:7" ht="15" customHeight="1" x14ac:dyDescent="0.3">
      <c r="A15" s="95"/>
      <c r="B15" s="96"/>
      <c r="C15" s="96"/>
      <c r="D15" s="96"/>
      <c r="E15" s="21"/>
      <c r="F15" s="22"/>
      <c r="G15" s="157"/>
    </row>
    <row r="16" spans="1:7" ht="19.5" thickBot="1" x14ac:dyDescent="0.35">
      <c r="A16" s="23" t="s">
        <v>11</v>
      </c>
      <c r="B16" s="255" t="s">
        <v>185</v>
      </c>
      <c r="C16" s="254"/>
      <c r="D16" s="262"/>
      <c r="E16" s="256"/>
      <c r="F16" s="24"/>
      <c r="G16" s="157"/>
    </row>
    <row r="17" spans="1:7" ht="15.75" thickBot="1" x14ac:dyDescent="0.3">
      <c r="A17" s="25"/>
      <c r="D17" s="264" t="s">
        <v>161</v>
      </c>
      <c r="E17" s="264" t="s">
        <v>162</v>
      </c>
      <c r="G17"/>
    </row>
    <row r="18" spans="1:7" x14ac:dyDescent="0.25">
      <c r="B18" s="141" t="s">
        <v>12</v>
      </c>
      <c r="C18" s="142"/>
      <c r="D18" s="263"/>
      <c r="E18" s="161"/>
      <c r="G18" s="158">
        <f>(D18+E18)*4</f>
        <v>0</v>
      </c>
    </row>
    <row r="19" spans="1:7" x14ac:dyDescent="0.25">
      <c r="B19" s="144" t="s">
        <v>83</v>
      </c>
      <c r="C19" s="107"/>
      <c r="D19" s="26"/>
      <c r="E19" s="26"/>
      <c r="G19" s="159"/>
    </row>
    <row r="20" spans="1:7" ht="15.75" thickBot="1" x14ac:dyDescent="0.3">
      <c r="B20" s="145" t="s">
        <v>84</v>
      </c>
      <c r="C20" s="146"/>
      <c r="D20" s="147"/>
      <c r="E20" s="147"/>
      <c r="G20" s="160"/>
    </row>
    <row r="21" spans="1:7" x14ac:dyDescent="0.25">
      <c r="B21" s="148" t="s">
        <v>81</v>
      </c>
      <c r="C21" s="149"/>
      <c r="D21" s="143"/>
      <c r="E21" s="143"/>
      <c r="G21" s="323">
        <f>(D21+E21)*6.5</f>
        <v>0</v>
      </c>
    </row>
    <row r="22" spans="1:7" x14ac:dyDescent="0.25">
      <c r="B22" s="144" t="s">
        <v>83</v>
      </c>
      <c r="C22" s="107"/>
      <c r="D22" s="106"/>
      <c r="E22" s="106"/>
      <c r="G22" s="159"/>
    </row>
    <row r="23" spans="1:7" ht="15.75" thickBot="1" x14ac:dyDescent="0.3">
      <c r="B23" s="145" t="s">
        <v>84</v>
      </c>
      <c r="C23" s="146"/>
      <c r="D23" s="150"/>
      <c r="E23" s="150"/>
      <c r="G23" s="160"/>
    </row>
    <row r="24" spans="1:7" x14ac:dyDescent="0.25">
      <c r="B24" s="141" t="s">
        <v>114</v>
      </c>
      <c r="C24" s="142"/>
      <c r="D24" s="151"/>
      <c r="G24" s="158">
        <f>D24*2</f>
        <v>0</v>
      </c>
    </row>
    <row r="25" spans="1:7" ht="15.75" thickBot="1" x14ac:dyDescent="0.3">
      <c r="B25" s="152" t="s">
        <v>113</v>
      </c>
      <c r="C25" s="153"/>
      <c r="D25" s="147"/>
      <c r="G25" s="160"/>
    </row>
    <row r="26" spans="1:7" ht="18" customHeight="1" thickBot="1" x14ac:dyDescent="0.3">
      <c r="B26" s="152" t="s">
        <v>13</v>
      </c>
      <c r="C26" s="153"/>
      <c r="D26" s="154"/>
      <c r="G26" s="155">
        <f>G18+G21+G24</f>
        <v>0</v>
      </c>
    </row>
    <row r="27" spans="1:7" ht="7.15" customHeight="1" x14ac:dyDescent="0.25">
      <c r="E27" s="27"/>
      <c r="G27"/>
    </row>
    <row r="28" spans="1:7" ht="10.15" customHeight="1" x14ac:dyDescent="0.25">
      <c r="A28" s="303" t="s">
        <v>82</v>
      </c>
      <c r="B28" s="303"/>
      <c r="C28" s="303"/>
      <c r="D28" s="303"/>
      <c r="E28" s="303"/>
      <c r="F28" s="303"/>
      <c r="G28" s="303"/>
    </row>
    <row r="29" spans="1:7" x14ac:dyDescent="0.25">
      <c r="A29" s="303"/>
      <c r="B29" s="303"/>
      <c r="C29" s="303"/>
      <c r="D29" s="303"/>
      <c r="E29" s="303"/>
      <c r="F29" s="303"/>
      <c r="G29" s="303"/>
    </row>
    <row r="30" spans="1:7" ht="10.9" customHeight="1" x14ac:dyDescent="0.25">
      <c r="A30" s="303"/>
      <c r="B30" s="303"/>
      <c r="C30" s="303"/>
      <c r="D30" s="303"/>
      <c r="E30" s="303"/>
      <c r="F30" s="303"/>
      <c r="G30" s="303"/>
    </row>
    <row r="31" spans="1:7" ht="16.5" customHeight="1" x14ac:dyDescent="0.3">
      <c r="A31" s="105"/>
      <c r="B31" s="257"/>
      <c r="C31" s="105"/>
      <c r="D31" s="105"/>
      <c r="E31" s="262"/>
      <c r="F31" s="105"/>
      <c r="G31" s="105"/>
    </row>
    <row r="32" spans="1:7" ht="18.75" x14ac:dyDescent="0.3">
      <c r="A32" s="23" t="s">
        <v>14</v>
      </c>
      <c r="B32" s="11" t="s">
        <v>15</v>
      </c>
      <c r="C32" s="28"/>
      <c r="D32" s="29"/>
      <c r="E32" s="29"/>
      <c r="F32" s="30"/>
      <c r="G32" s="23"/>
    </row>
    <row r="33" spans="1:8" ht="18.75" x14ac:dyDescent="0.3">
      <c r="A33" s="23"/>
      <c r="B33" s="11"/>
      <c r="C33" s="28"/>
      <c r="D33" s="29"/>
      <c r="E33" s="29"/>
      <c r="F33" s="30"/>
      <c r="G33" s="23"/>
    </row>
    <row r="34" spans="1:8" ht="15.75" x14ac:dyDescent="0.25">
      <c r="A34" s="31" t="s">
        <v>16</v>
      </c>
      <c r="B34" s="265" t="s">
        <v>193</v>
      </c>
      <c r="C34" s="33"/>
      <c r="D34" s="31"/>
      <c r="E34" s="34"/>
      <c r="F34" s="35"/>
      <c r="G34" s="34"/>
    </row>
    <row r="35" spans="1:8" ht="7.15" customHeight="1" x14ac:dyDescent="0.25">
      <c r="A35" s="32"/>
    </row>
    <row r="36" spans="1:8" x14ac:dyDescent="0.25">
      <c r="A36" s="36" t="s">
        <v>17</v>
      </c>
      <c r="B36" s="6" t="s">
        <v>124</v>
      </c>
      <c r="D36" s="37"/>
      <c r="E36" s="156" t="s">
        <v>120</v>
      </c>
      <c r="F36" s="9"/>
      <c r="G36" s="38"/>
    </row>
    <row r="37" spans="1:8" ht="15.75" thickBot="1" x14ac:dyDescent="0.3">
      <c r="A37" s="39"/>
      <c r="B37" s="40" t="s">
        <v>18</v>
      </c>
      <c r="C37" s="41"/>
      <c r="D37" s="37"/>
      <c r="E37" s="38"/>
      <c r="F37" s="9"/>
      <c r="G37" s="38"/>
    </row>
    <row r="38" spans="1:8" x14ac:dyDescent="0.25">
      <c r="A38" t="s">
        <v>130</v>
      </c>
      <c r="B38" s="175" t="s">
        <v>122</v>
      </c>
      <c r="C38" s="42"/>
      <c r="D38" s="171"/>
      <c r="E38" s="196"/>
      <c r="F38" s="163"/>
      <c r="G38" s="186" t="s">
        <v>119</v>
      </c>
    </row>
    <row r="39" spans="1:8" x14ac:dyDescent="0.25">
      <c r="B39" s="169" t="s">
        <v>121</v>
      </c>
      <c r="C39" s="162"/>
      <c r="D39" s="170" t="s">
        <v>123</v>
      </c>
      <c r="E39" s="197"/>
      <c r="F39" s="164"/>
      <c r="G39" s="168">
        <f>E39</f>
        <v>0</v>
      </c>
    </row>
    <row r="40" spans="1:8" x14ac:dyDescent="0.25">
      <c r="B40" s="181" t="s">
        <v>127</v>
      </c>
      <c r="C40" s="182"/>
      <c r="D40" s="172"/>
      <c r="E40" s="190"/>
      <c r="F40" s="165" t="b">
        <v>0</v>
      </c>
      <c r="G40" s="187">
        <f>IF(E42=0,SUM(E38:E40),IF(E40&gt;E42,E40,0))</f>
        <v>0</v>
      </c>
    </row>
    <row r="41" spans="1:8" x14ac:dyDescent="0.25">
      <c r="B41" s="217"/>
      <c r="C41" s="218"/>
      <c r="D41" s="173"/>
      <c r="E41" s="191"/>
      <c r="F41" s="166" t="b">
        <v>0</v>
      </c>
      <c r="G41" s="188">
        <f>IF(E41=0,0,IF(E40&lt;E41,(E41-E40)*-1,0))</f>
        <v>0</v>
      </c>
      <c r="H41" s="209" t="str">
        <f>IF(F41=TRUE,"Angabe erforderlich Vorjahresantrag !!","")</f>
        <v/>
      </c>
    </row>
    <row r="42" spans="1:8" ht="29.45" customHeight="1" thickBot="1" x14ac:dyDescent="0.3">
      <c r="B42" s="216" t="s">
        <v>126</v>
      </c>
      <c r="C42" s="183"/>
      <c r="D42" s="174">
        <f>IF(F42+F40&gt;0,"VK-Antragsjahr",0)</f>
        <v>0</v>
      </c>
      <c r="E42" s="192"/>
      <c r="F42" s="167" t="b">
        <v>0</v>
      </c>
      <c r="G42" s="185">
        <f>IF(E42=0,0,IF(E42&lt;E40,"Falsch, Betrag ist niedriger als Vorjahr",E42))</f>
        <v>0</v>
      </c>
      <c r="H42" s="210" t="str">
        <f>IF(F42+F40&gt;0,"Kalkulation beifügen! Nur angeben, bei Erhöhung des Beschäftigungsumfangs im Vergleich zum Vorjahr!","")</f>
        <v/>
      </c>
    </row>
    <row r="43" spans="1:8" ht="3.75" customHeight="1" thickBot="1" x14ac:dyDescent="0.3">
      <c r="B43" s="178"/>
      <c r="C43" s="179"/>
      <c r="D43" s="179"/>
      <c r="F43" s="177"/>
      <c r="G43" s="180"/>
    </row>
    <row r="44" spans="1:8" x14ac:dyDescent="0.25">
      <c r="A44" t="s">
        <v>131</v>
      </c>
      <c r="B44" s="175" t="s">
        <v>122</v>
      </c>
      <c r="C44" s="42"/>
      <c r="D44" s="171"/>
      <c r="E44" s="196"/>
      <c r="F44" s="163"/>
      <c r="G44" s="186" t="s">
        <v>119</v>
      </c>
    </row>
    <row r="45" spans="1:8" x14ac:dyDescent="0.25">
      <c r="B45" s="169" t="s">
        <v>121</v>
      </c>
      <c r="C45" s="162"/>
      <c r="D45" s="170" t="s">
        <v>123</v>
      </c>
      <c r="E45" s="197"/>
      <c r="F45" s="164"/>
      <c r="G45" s="168">
        <f>E45</f>
        <v>0</v>
      </c>
    </row>
    <row r="46" spans="1:8" x14ac:dyDescent="0.25">
      <c r="B46" s="181" t="s">
        <v>125</v>
      </c>
      <c r="C46" s="182"/>
      <c r="D46" s="172"/>
      <c r="E46" s="190"/>
      <c r="F46" s="165" t="b">
        <v>0</v>
      </c>
      <c r="G46" s="187">
        <f>IF(E48=0,SUM(E44:E46),IF(E46&gt;E48,E46,0))</f>
        <v>0</v>
      </c>
    </row>
    <row r="47" spans="1:8" x14ac:dyDescent="0.25">
      <c r="B47" s="217"/>
      <c r="C47" s="218"/>
      <c r="D47" s="173"/>
      <c r="E47" s="191"/>
      <c r="F47" s="166" t="b">
        <v>0</v>
      </c>
      <c r="G47" s="188">
        <f>IF(E47=0,0,IF(E46&lt;E47,(E47-E46)*-1,0))</f>
        <v>0</v>
      </c>
      <c r="H47" s="209" t="str">
        <f>IF(F47=TRUE,"Angabe erforderlich Vorjahresantrag !!","")</f>
        <v/>
      </c>
    </row>
    <row r="48" spans="1:8" ht="27.6" customHeight="1" thickBot="1" x14ac:dyDescent="0.3">
      <c r="B48" s="216" t="s">
        <v>128</v>
      </c>
      <c r="C48" s="219"/>
      <c r="D48" s="174">
        <f>IF(F48+F46&gt;0,"VK-Antragsjahr",0)</f>
        <v>0</v>
      </c>
      <c r="E48" s="192"/>
      <c r="F48" s="167" t="b">
        <v>0</v>
      </c>
      <c r="G48" s="185">
        <f>IF(E48=0,0,IF(E48&lt;E46,"Falsch, Betrag ist niedriger als Vorjahr",E48))</f>
        <v>0</v>
      </c>
      <c r="H48" s="210" t="str">
        <f>IF(F48+F46&gt;0,"Kalkulation beifügen! Nur angeben, bei Erhöhung des Beschäftigungsumfangs im Vergleich zum Vorjahr!","")</f>
        <v/>
      </c>
    </row>
    <row r="49" spans="1:8" ht="3.75" customHeight="1" thickBot="1" x14ac:dyDescent="0.3">
      <c r="B49" s="184"/>
      <c r="C49" s="156"/>
      <c r="D49" s="176"/>
      <c r="E49" s="198"/>
      <c r="F49" s="177"/>
      <c r="G49" s="189"/>
    </row>
    <row r="50" spans="1:8" x14ac:dyDescent="0.25">
      <c r="A50" t="s">
        <v>132</v>
      </c>
      <c r="B50" s="175" t="s">
        <v>122</v>
      </c>
      <c r="C50" s="42"/>
      <c r="D50" s="171"/>
      <c r="E50" s="196"/>
      <c r="F50" s="163"/>
      <c r="G50" s="186" t="s">
        <v>119</v>
      </c>
    </row>
    <row r="51" spans="1:8" x14ac:dyDescent="0.25">
      <c r="B51" s="169" t="s">
        <v>121</v>
      </c>
      <c r="C51" s="162"/>
      <c r="D51" s="170" t="s">
        <v>123</v>
      </c>
      <c r="E51" s="197"/>
      <c r="F51" s="164"/>
      <c r="G51" s="168">
        <f>E51</f>
        <v>0</v>
      </c>
    </row>
    <row r="52" spans="1:8" x14ac:dyDescent="0.25">
      <c r="B52" s="181" t="s">
        <v>125</v>
      </c>
      <c r="C52" s="182"/>
      <c r="D52" s="172"/>
      <c r="E52" s="190"/>
      <c r="F52" s="165" t="b">
        <v>0</v>
      </c>
      <c r="G52" s="187">
        <f>IF(E54=0,SUM(E50:E52),IF(E52&gt;E54,E52,0))</f>
        <v>0</v>
      </c>
    </row>
    <row r="53" spans="1:8" x14ac:dyDescent="0.25">
      <c r="B53" s="217"/>
      <c r="C53" s="218"/>
      <c r="D53" s="173"/>
      <c r="E53" s="191"/>
      <c r="F53" s="166" t="b">
        <v>0</v>
      </c>
      <c r="G53" s="188">
        <f>IF(E53=0,0,IF(E52&lt;E53,(E53-E52)*-1,0))</f>
        <v>0</v>
      </c>
      <c r="H53" s="209" t="str">
        <f>IF(F53=TRUE,"Angabe erforderlich Vorjahresantrag !!","")</f>
        <v/>
      </c>
    </row>
    <row r="54" spans="1:8" ht="27" customHeight="1" thickBot="1" x14ac:dyDescent="0.3">
      <c r="B54" s="216" t="s">
        <v>129</v>
      </c>
      <c r="C54" s="183"/>
      <c r="D54" s="174">
        <f>IF(F54+F52&gt;0,"VK-Antragsjahr",0)</f>
        <v>0</v>
      </c>
      <c r="E54" s="192"/>
      <c r="F54" s="167" t="b">
        <v>0</v>
      </c>
      <c r="G54" s="185">
        <f>IF(E54=0,0,IF(E54&lt;E52,"Falsch, Betrag ist niedriger als Vorjahr",E54))</f>
        <v>0</v>
      </c>
      <c r="H54" s="210" t="str">
        <f>IF(F54+F52&gt;0,"Kalkulation beifügen! Nur angeben, bei Erhöhung des Beschäftigungsumfangs im Vergleich zum Vorjahr!","")</f>
        <v/>
      </c>
    </row>
    <row r="55" spans="1:8" ht="3.75" customHeight="1" thickBot="1" x14ac:dyDescent="0.3">
      <c r="B55" s="178"/>
      <c r="C55" s="179"/>
      <c r="D55" s="179"/>
      <c r="F55" s="177"/>
      <c r="G55" s="180"/>
    </row>
    <row r="56" spans="1:8" x14ac:dyDescent="0.25">
      <c r="A56" t="s">
        <v>133</v>
      </c>
      <c r="B56" s="175" t="s">
        <v>122</v>
      </c>
      <c r="C56" s="42"/>
      <c r="D56" s="171"/>
      <c r="E56" s="196"/>
      <c r="F56" s="163"/>
      <c r="G56" s="186" t="s">
        <v>119</v>
      </c>
    </row>
    <row r="57" spans="1:8" x14ac:dyDescent="0.25">
      <c r="B57" s="169" t="s">
        <v>121</v>
      </c>
      <c r="C57" s="162"/>
      <c r="D57" s="170" t="s">
        <v>123</v>
      </c>
      <c r="E57" s="197"/>
      <c r="F57" s="164"/>
      <c r="G57" s="168">
        <f>E57</f>
        <v>0</v>
      </c>
    </row>
    <row r="58" spans="1:8" x14ac:dyDescent="0.25">
      <c r="B58" s="181" t="s">
        <v>125</v>
      </c>
      <c r="C58" s="182"/>
      <c r="D58" s="172"/>
      <c r="E58" s="190"/>
      <c r="F58" s="165" t="b">
        <v>0</v>
      </c>
      <c r="G58" s="187">
        <f>IF(E60=0,SUM(E56:E58),IF(E58&gt;E60,E58,0))</f>
        <v>0</v>
      </c>
    </row>
    <row r="59" spans="1:8" x14ac:dyDescent="0.25">
      <c r="B59" s="217"/>
      <c r="C59" s="218"/>
      <c r="D59" s="173"/>
      <c r="E59" s="191"/>
      <c r="F59" s="166" t="b">
        <v>0</v>
      </c>
      <c r="G59" s="188">
        <f>IF(E59=0,0,IF(E58&lt;E59,(E59-E58)*-1,0))</f>
        <v>0</v>
      </c>
      <c r="H59" s="209" t="str">
        <f>IF(F59=TRUE,"Angabe erforderlich Vorjahresantrag !!","")</f>
        <v/>
      </c>
    </row>
    <row r="60" spans="1:8" ht="27" customHeight="1" thickBot="1" x14ac:dyDescent="0.3">
      <c r="B60" s="216" t="s">
        <v>129</v>
      </c>
      <c r="C60" s="183"/>
      <c r="D60" s="174">
        <f>IF(F60+F58&gt;0,"VK-Antragsjahr",0)</f>
        <v>0</v>
      </c>
      <c r="E60" s="192"/>
      <c r="F60" s="167" t="b">
        <v>0</v>
      </c>
      <c r="G60" s="185">
        <f>IF(E60=0,0,IF(E60&lt;E58,"Falsch, Betrag ist niedriger als Vorjahr",E60))</f>
        <v>0</v>
      </c>
      <c r="H60" s="210" t="str">
        <f>IF(F60+F58&gt;0,"Kalkulation beifügen! Nur angeben, bei Erhöhung des Beschäftigungsumfangs im Vergleich zum Vorjahr!","")</f>
        <v/>
      </c>
    </row>
    <row r="61" spans="1:8" ht="3.75" customHeight="1" thickBot="1" x14ac:dyDescent="0.3">
      <c r="B61" s="178"/>
      <c r="C61" s="179"/>
      <c r="D61" s="179"/>
      <c r="F61" s="177"/>
      <c r="G61" s="180"/>
    </row>
    <row r="62" spans="1:8" x14ac:dyDescent="0.25">
      <c r="A62" t="s">
        <v>134</v>
      </c>
      <c r="B62" s="175" t="s">
        <v>122</v>
      </c>
      <c r="C62" s="42"/>
      <c r="D62" s="171"/>
      <c r="E62" s="196"/>
      <c r="F62" s="163"/>
      <c r="G62" s="186" t="s">
        <v>119</v>
      </c>
    </row>
    <row r="63" spans="1:8" x14ac:dyDescent="0.25">
      <c r="B63" s="274" t="s">
        <v>121</v>
      </c>
      <c r="C63" s="162"/>
      <c r="D63" s="170" t="s">
        <v>123</v>
      </c>
      <c r="E63" s="197"/>
      <c r="F63" s="164"/>
      <c r="G63" s="168">
        <f>E63</f>
        <v>0</v>
      </c>
    </row>
    <row r="64" spans="1:8" x14ac:dyDescent="0.25">
      <c r="B64" s="181" t="s">
        <v>125</v>
      </c>
      <c r="C64" s="182"/>
      <c r="D64" s="172"/>
      <c r="E64" s="190"/>
      <c r="F64" s="165" t="b">
        <v>0</v>
      </c>
      <c r="G64" s="187">
        <f>IF(E66=0,SUM(E62:E64),IF(E64&gt;E66,E64,0))</f>
        <v>0</v>
      </c>
    </row>
    <row r="65" spans="1:8" x14ac:dyDescent="0.25">
      <c r="B65" s="217"/>
      <c r="C65" s="218"/>
      <c r="D65" s="173"/>
      <c r="E65" s="191"/>
      <c r="F65" s="166" t="b">
        <v>0</v>
      </c>
      <c r="G65" s="188">
        <f>IF(E65=0,0,IF(E64&lt;E65,(E65-E64)*-1,0))</f>
        <v>0</v>
      </c>
      <c r="H65" s="209" t="str">
        <f>IF(F65=TRUE,"Angabe erforderlich Vorjahresantrag !!","")</f>
        <v/>
      </c>
    </row>
    <row r="66" spans="1:8" ht="27" customHeight="1" thickBot="1" x14ac:dyDescent="0.3">
      <c r="B66" s="216" t="s">
        <v>136</v>
      </c>
      <c r="C66" s="183"/>
      <c r="D66" s="174">
        <f>IF(F66+F64&gt;0,"VK-Antragsjahr",0)</f>
        <v>0</v>
      </c>
      <c r="E66" s="192"/>
      <c r="F66" s="167" t="b">
        <v>0</v>
      </c>
      <c r="G66" s="185">
        <f>IF(E66=0,0,IF(E66&lt;E64,"Falsch, Betrag ist niedriger als Vorjahr",E66))</f>
        <v>0</v>
      </c>
      <c r="H66" s="210" t="str">
        <f>IF(F66+F64&gt;0,"Kalkulation beifügen! Nur angeben, bei Erhöhung des Beschäftigungsumfangs im Vergleich zum Vorjahr!","")</f>
        <v/>
      </c>
    </row>
    <row r="67" spans="1:8" ht="3.75" customHeight="1" thickBot="1" x14ac:dyDescent="0.3">
      <c r="B67" s="178"/>
      <c r="C67" s="179"/>
      <c r="D67" s="179"/>
      <c r="F67" s="177"/>
      <c r="G67" s="180"/>
    </row>
    <row r="68" spans="1:8" x14ac:dyDescent="0.25">
      <c r="A68" t="s">
        <v>135</v>
      </c>
      <c r="B68" s="228" t="s">
        <v>159</v>
      </c>
      <c r="C68" s="193"/>
      <c r="D68" s="194"/>
      <c r="E68" s="229"/>
      <c r="F68" s="230"/>
      <c r="G68" s="231">
        <f>IF(E68=0,0,E68)</f>
        <v>0</v>
      </c>
    </row>
    <row r="69" spans="1:8" s="249" customFormat="1" ht="12" x14ac:dyDescent="0.2">
      <c r="A69" s="241"/>
      <c r="B69" s="242"/>
      <c r="C69" s="243" t="s">
        <v>165</v>
      </c>
      <c r="D69" s="244"/>
      <c r="E69" s="245" t="s">
        <v>166</v>
      </c>
      <c r="F69" s="246"/>
      <c r="G69" s="247"/>
      <c r="H69" s="248"/>
    </row>
    <row r="70" spans="1:8" x14ac:dyDescent="0.25">
      <c r="B70" s="220" t="s">
        <v>156</v>
      </c>
      <c r="C70" s="240"/>
      <c r="D70" s="226" t="s">
        <v>158</v>
      </c>
      <c r="E70" s="239"/>
      <c r="F70" s="221"/>
      <c r="G70" s="222"/>
    </row>
    <row r="71" spans="1:8" ht="15.75" thickBot="1" x14ac:dyDescent="0.3">
      <c r="B71" s="145" t="s">
        <v>157</v>
      </c>
      <c r="C71" s="250"/>
      <c r="D71" s="227" t="s">
        <v>158</v>
      </c>
      <c r="E71" s="49"/>
      <c r="F71" s="195"/>
      <c r="G71" s="223" t="s">
        <v>160</v>
      </c>
    </row>
    <row r="72" spans="1:8" ht="7.9" customHeight="1" thickBot="1" x14ac:dyDescent="0.3"/>
    <row r="73" spans="1:8" ht="15.75" thickBot="1" x14ac:dyDescent="0.3">
      <c r="A73" t="s">
        <v>135</v>
      </c>
      <c r="B73" s="238" t="s">
        <v>164</v>
      </c>
      <c r="C73" s="232"/>
      <c r="D73" s="233"/>
      <c r="E73" s="234"/>
      <c r="F73" s="235"/>
      <c r="G73" s="236">
        <f>SUM(G38:G71)-E70</f>
        <v>0</v>
      </c>
    </row>
    <row r="74" spans="1:8" ht="7.9" customHeight="1" x14ac:dyDescent="0.25"/>
    <row r="75" spans="1:8" x14ac:dyDescent="0.25">
      <c r="A75" s="36" t="s">
        <v>19</v>
      </c>
      <c r="B75" s="6" t="s">
        <v>20</v>
      </c>
    </row>
    <row r="76" spans="1:8" x14ac:dyDescent="0.25">
      <c r="B76" s="43" t="s">
        <v>21</v>
      </c>
      <c r="C76" s="44"/>
      <c r="D76" s="45"/>
      <c r="E76" s="58"/>
    </row>
    <row r="77" spans="1:8" x14ac:dyDescent="0.25">
      <c r="B77" s="46" t="s">
        <v>22</v>
      </c>
      <c r="C77" s="47"/>
      <c r="D77" s="48"/>
      <c r="E77" s="60"/>
    </row>
    <row r="78" spans="1:8" ht="6" customHeight="1" x14ac:dyDescent="0.25"/>
    <row r="79" spans="1:8" x14ac:dyDescent="0.25">
      <c r="A79" s="36" t="s">
        <v>23</v>
      </c>
      <c r="B79" s="6" t="s">
        <v>24</v>
      </c>
      <c r="E79" s="49"/>
    </row>
    <row r="80" spans="1:8" ht="6" customHeight="1" thickBot="1" x14ac:dyDescent="0.3">
      <c r="A80" s="36"/>
      <c r="F80" s="12"/>
    </row>
    <row r="81" spans="1:7" ht="15.75" thickBot="1" x14ac:dyDescent="0.3">
      <c r="A81" s="36"/>
      <c r="B81" s="238" t="s">
        <v>163</v>
      </c>
      <c r="C81" s="232"/>
      <c r="D81" s="233"/>
      <c r="E81" s="237">
        <f>E79+E70</f>
        <v>0</v>
      </c>
    </row>
    <row r="82" spans="1:7" ht="6" customHeight="1" x14ac:dyDescent="0.25">
      <c r="A82" s="36"/>
      <c r="F82" s="12"/>
    </row>
    <row r="83" spans="1:7" x14ac:dyDescent="0.25">
      <c r="A83" s="50" t="s">
        <v>25</v>
      </c>
      <c r="B83" s="6" t="s">
        <v>26</v>
      </c>
      <c r="E83" s="51">
        <f>IF(D24=0,0,D24*110)</f>
        <v>0</v>
      </c>
    </row>
    <row r="84" spans="1:7" ht="7.15" customHeight="1" thickBot="1" x14ac:dyDescent="0.3">
      <c r="D84" s="52"/>
    </row>
    <row r="85" spans="1:7" ht="15.75" thickBot="1" x14ac:dyDescent="0.3">
      <c r="A85" s="103" t="s">
        <v>27</v>
      </c>
      <c r="B85" s="283" t="s">
        <v>79</v>
      </c>
      <c r="C85" s="283"/>
      <c r="D85" s="284"/>
      <c r="E85" s="104">
        <f>SUM(G38:G71)+SUM(E76:E79)+E83</f>
        <v>0</v>
      </c>
    </row>
    <row r="86" spans="1:7" ht="10.9" customHeight="1" x14ac:dyDescent="0.25">
      <c r="A86" s="36"/>
      <c r="B86" s="61"/>
      <c r="C86" s="61"/>
      <c r="D86" s="57"/>
    </row>
    <row r="87" spans="1:7" x14ac:dyDescent="0.25">
      <c r="A87" s="98"/>
      <c r="B87" s="99"/>
      <c r="C87" s="100"/>
      <c r="D87" s="101"/>
      <c r="E87" s="102"/>
    </row>
    <row r="88" spans="1:7" ht="15.75" x14ac:dyDescent="0.25">
      <c r="A88" s="31" t="s">
        <v>28</v>
      </c>
      <c r="B88" s="265" t="s">
        <v>194</v>
      </c>
      <c r="C88" s="33"/>
      <c r="D88" s="31"/>
      <c r="E88" s="34"/>
      <c r="F88" s="35"/>
      <c r="G88" s="34"/>
    </row>
    <row r="89" spans="1:7" x14ac:dyDescent="0.25">
      <c r="A89" s="36" t="s">
        <v>29</v>
      </c>
      <c r="B89" t="s">
        <v>30</v>
      </c>
    </row>
    <row r="90" spans="1:7" ht="30.75" customHeight="1" x14ac:dyDescent="0.25">
      <c r="B90" s="300" t="s">
        <v>31</v>
      </c>
      <c r="C90" s="301"/>
      <c r="D90" s="302"/>
      <c r="E90" s="251"/>
    </row>
    <row r="91" spans="1:7" x14ac:dyDescent="0.25">
      <c r="B91" s="300" t="s">
        <v>32</v>
      </c>
      <c r="C91" s="301"/>
      <c r="D91" s="302"/>
      <c r="E91" s="251"/>
    </row>
    <row r="92" spans="1:7" x14ac:dyDescent="0.25">
      <c r="A92" s="36" t="s">
        <v>33</v>
      </c>
      <c r="B92" t="s">
        <v>34</v>
      </c>
      <c r="D92" s="57"/>
    </row>
    <row r="93" spans="1:7" x14ac:dyDescent="0.25">
      <c r="B93" s="300" t="s">
        <v>35</v>
      </c>
      <c r="C93" s="301"/>
      <c r="D93" s="302"/>
      <c r="E93" s="251"/>
    </row>
    <row r="94" spans="1:7" x14ac:dyDescent="0.25">
      <c r="A94" s="36" t="s">
        <v>36</v>
      </c>
      <c r="B94" t="s">
        <v>37</v>
      </c>
      <c r="D94" s="57"/>
    </row>
    <row r="95" spans="1:7" x14ac:dyDescent="0.25">
      <c r="B95" s="288" t="s">
        <v>38</v>
      </c>
      <c r="C95" s="289"/>
      <c r="D95" s="290"/>
      <c r="E95" s="58"/>
    </row>
    <row r="96" spans="1:7" x14ac:dyDescent="0.25">
      <c r="B96" s="280" t="s">
        <v>39</v>
      </c>
      <c r="C96" s="281"/>
      <c r="D96" s="282"/>
      <c r="E96" s="59"/>
    </row>
    <row r="97" spans="1:5" x14ac:dyDescent="0.25">
      <c r="B97" s="280" t="s">
        <v>40</v>
      </c>
      <c r="C97" s="281"/>
      <c r="D97" s="282"/>
      <c r="E97" s="59"/>
    </row>
    <row r="98" spans="1:5" x14ac:dyDescent="0.25">
      <c r="B98" s="280" t="s">
        <v>41</v>
      </c>
      <c r="C98" s="281"/>
      <c r="D98" s="282"/>
      <c r="E98" s="59"/>
    </row>
    <row r="99" spans="1:5" x14ac:dyDescent="0.25">
      <c r="B99" s="280" t="s">
        <v>42</v>
      </c>
      <c r="C99" s="281"/>
      <c r="D99" s="282"/>
      <c r="E99" s="59"/>
    </row>
    <row r="100" spans="1:5" x14ac:dyDescent="0.25">
      <c r="B100" s="280" t="s">
        <v>168</v>
      </c>
      <c r="C100" s="281"/>
      <c r="D100" s="282"/>
      <c r="E100" s="59"/>
    </row>
    <row r="101" spans="1:5" x14ac:dyDescent="0.25">
      <c r="B101" s="304" t="s">
        <v>43</v>
      </c>
      <c r="C101" s="305"/>
      <c r="D101" s="306"/>
      <c r="E101" s="60"/>
    </row>
    <row r="102" spans="1:5" x14ac:dyDescent="0.25">
      <c r="A102" s="36" t="s">
        <v>44</v>
      </c>
      <c r="B102" t="s">
        <v>45</v>
      </c>
      <c r="D102" s="57"/>
    </row>
    <row r="103" spans="1:5" x14ac:dyDescent="0.25">
      <c r="B103" s="288" t="s">
        <v>169</v>
      </c>
      <c r="C103" s="289"/>
      <c r="D103" s="290"/>
      <c r="E103" s="58"/>
    </row>
    <row r="104" spans="1:5" x14ac:dyDescent="0.25">
      <c r="B104" s="280" t="s">
        <v>46</v>
      </c>
      <c r="C104" s="281"/>
      <c r="D104" s="282"/>
      <c r="E104" s="59"/>
    </row>
    <row r="105" spans="1:5" x14ac:dyDescent="0.25">
      <c r="B105" s="280" t="s">
        <v>47</v>
      </c>
      <c r="C105" s="281"/>
      <c r="D105" s="282"/>
      <c r="E105" s="59"/>
    </row>
    <row r="106" spans="1:5" x14ac:dyDescent="0.25">
      <c r="B106" s="280" t="s">
        <v>170</v>
      </c>
      <c r="C106" s="281"/>
      <c r="D106" s="282"/>
      <c r="E106" s="59"/>
    </row>
    <row r="107" spans="1:5" x14ac:dyDescent="0.25">
      <c r="B107" s="285" t="s">
        <v>171</v>
      </c>
      <c r="C107" s="286"/>
      <c r="D107" s="287"/>
      <c r="E107" s="59"/>
    </row>
    <row r="108" spans="1:5" x14ac:dyDescent="0.25">
      <c r="B108" s="285" t="s">
        <v>171</v>
      </c>
      <c r="C108" s="286"/>
      <c r="D108" s="287"/>
      <c r="E108" s="59"/>
    </row>
    <row r="109" spans="1:5" x14ac:dyDescent="0.25">
      <c r="B109" s="277" t="s">
        <v>171</v>
      </c>
      <c r="C109" s="278"/>
      <c r="D109" s="279"/>
      <c r="E109" s="60"/>
    </row>
    <row r="110" spans="1:5" x14ac:dyDescent="0.25">
      <c r="A110" s="36" t="s">
        <v>48</v>
      </c>
      <c r="B110" t="s">
        <v>172</v>
      </c>
      <c r="D110" s="57"/>
    </row>
    <row r="111" spans="1:5" x14ac:dyDescent="0.25">
      <c r="B111" s="288" t="s">
        <v>173</v>
      </c>
      <c r="C111" s="289"/>
      <c r="D111" s="290"/>
      <c r="E111" s="58"/>
    </row>
    <row r="112" spans="1:5" x14ac:dyDescent="0.25">
      <c r="B112" s="280" t="s">
        <v>174</v>
      </c>
      <c r="C112" s="281"/>
      <c r="D112" s="282"/>
      <c r="E112" s="59"/>
    </row>
    <row r="113" spans="1:7" x14ac:dyDescent="0.25">
      <c r="B113" s="280" t="s">
        <v>175</v>
      </c>
      <c r="C113" s="281"/>
      <c r="D113" s="282"/>
      <c r="E113" s="59"/>
    </row>
    <row r="114" spans="1:7" x14ac:dyDescent="0.25">
      <c r="B114" s="285" t="s">
        <v>176</v>
      </c>
      <c r="C114" s="286"/>
      <c r="D114" s="287"/>
      <c r="E114" s="59"/>
    </row>
    <row r="115" spans="1:7" x14ac:dyDescent="0.25">
      <c r="B115" s="285" t="s">
        <v>171</v>
      </c>
      <c r="C115" s="286"/>
      <c r="D115" s="287"/>
      <c r="E115" s="59"/>
    </row>
    <row r="116" spans="1:7" x14ac:dyDescent="0.25">
      <c r="B116" s="277" t="s">
        <v>171</v>
      </c>
      <c r="C116" s="278"/>
      <c r="D116" s="279"/>
      <c r="E116" s="60"/>
    </row>
    <row r="117" spans="1:7" ht="15.75" thickBot="1" x14ac:dyDescent="0.3">
      <c r="B117" s="61"/>
      <c r="C117" s="62"/>
      <c r="D117" s="57"/>
    </row>
    <row r="118" spans="1:7" ht="15.75" thickBot="1" x14ac:dyDescent="0.3">
      <c r="A118" s="103" t="s">
        <v>167</v>
      </c>
      <c r="B118" s="283" t="s">
        <v>80</v>
      </c>
      <c r="C118" s="283"/>
      <c r="D118" s="284"/>
      <c r="E118" s="104">
        <f>SUM(E90:E116)</f>
        <v>0</v>
      </c>
      <c r="F118" s="9"/>
      <c r="G118" s="38"/>
    </row>
    <row r="119" spans="1:7" ht="14.45" customHeight="1" thickBot="1" x14ac:dyDescent="0.3">
      <c r="A119" s="253"/>
      <c r="B119" s="252"/>
      <c r="C119" s="63"/>
      <c r="D119" s="64"/>
      <c r="E119" s="38"/>
      <c r="F119" s="9"/>
      <c r="G119" s="38"/>
    </row>
    <row r="120" spans="1:7" ht="15.75" thickBot="1" x14ac:dyDescent="0.3">
      <c r="A120" s="103" t="s">
        <v>49</v>
      </c>
      <c r="B120" s="283" t="s">
        <v>141</v>
      </c>
      <c r="C120" s="283"/>
      <c r="D120" s="284"/>
      <c r="E120" s="104">
        <f>E118+E85</f>
        <v>0</v>
      </c>
      <c r="F120" s="9"/>
      <c r="G120" s="38"/>
    </row>
    <row r="121" spans="1:7" x14ac:dyDescent="0.25">
      <c r="A121" s="39"/>
      <c r="B121" s="63"/>
      <c r="C121" s="63"/>
      <c r="D121" s="64"/>
      <c r="E121" s="38"/>
      <c r="F121" s="9"/>
      <c r="G121" s="38"/>
    </row>
    <row r="122" spans="1:7" x14ac:dyDescent="0.25">
      <c r="A122" s="275" t="s">
        <v>50</v>
      </c>
      <c r="B122" s="276"/>
      <c r="C122" s="276"/>
      <c r="D122" s="276"/>
      <c r="E122" s="276"/>
      <c r="F122" s="276"/>
      <c r="G122" s="276"/>
    </row>
    <row r="123" spans="1:7" x14ac:dyDescent="0.25">
      <c r="A123" s="276"/>
      <c r="B123" s="276"/>
      <c r="C123" s="276"/>
      <c r="D123" s="276"/>
      <c r="E123" s="276"/>
      <c r="F123" s="276"/>
      <c r="G123" s="276"/>
    </row>
    <row r="124" spans="1:7" x14ac:dyDescent="0.25">
      <c r="A124" s="276"/>
      <c r="B124" s="276"/>
      <c r="C124" s="276"/>
      <c r="D124" s="276"/>
      <c r="E124" s="276"/>
      <c r="F124" s="276"/>
      <c r="G124" s="276"/>
    </row>
    <row r="125" spans="1:7" x14ac:dyDescent="0.25">
      <c r="A125" s="276" t="s">
        <v>51</v>
      </c>
      <c r="B125" s="276"/>
      <c r="C125" s="276"/>
      <c r="D125" s="276"/>
      <c r="E125" s="276"/>
      <c r="F125" s="276"/>
      <c r="G125" s="276"/>
    </row>
    <row r="126" spans="1:7" x14ac:dyDescent="0.25">
      <c r="A126" s="276"/>
      <c r="B126" s="276"/>
      <c r="C126" s="276"/>
      <c r="D126" s="276"/>
      <c r="E126" s="276"/>
      <c r="F126" s="276"/>
      <c r="G126" s="276"/>
    </row>
    <row r="127" spans="1:7" x14ac:dyDescent="0.25">
      <c r="A127" s="276"/>
      <c r="B127" s="276"/>
      <c r="C127" s="276"/>
      <c r="D127" s="276"/>
      <c r="E127" s="276"/>
      <c r="F127" s="276"/>
      <c r="G127" s="276"/>
    </row>
    <row r="128" spans="1:7" x14ac:dyDescent="0.25">
      <c r="A128" s="57"/>
      <c r="B128" s="57"/>
      <c r="C128" s="57"/>
      <c r="D128" s="57"/>
      <c r="E128" s="57"/>
      <c r="F128" s="57"/>
      <c r="G128" s="57"/>
    </row>
    <row r="129" spans="1:7" x14ac:dyDescent="0.25">
      <c r="A129" s="57"/>
      <c r="B129" s="57"/>
      <c r="C129" s="57"/>
      <c r="D129" s="57"/>
      <c r="E129" s="57"/>
      <c r="F129" s="57"/>
      <c r="G129" s="57"/>
    </row>
    <row r="130" spans="1:7" x14ac:dyDescent="0.25">
      <c r="A130" s="65"/>
      <c r="B130" s="66"/>
      <c r="C130" s="67"/>
      <c r="D130" s="21"/>
      <c r="E130" s="65"/>
      <c r="F130" s="68"/>
      <c r="G130" s="65"/>
    </row>
    <row r="131" spans="1:7" x14ac:dyDescent="0.25">
      <c r="A131" t="s">
        <v>52</v>
      </c>
      <c r="B131" s="21"/>
      <c r="C131" s="67"/>
      <c r="D131" s="21"/>
      <c r="E131" s="69" t="s">
        <v>151</v>
      </c>
      <c r="F131" s="70"/>
      <c r="G131"/>
    </row>
    <row r="132" spans="1:7" x14ac:dyDescent="0.25">
      <c r="E132" s="225"/>
    </row>
    <row r="133" spans="1:7" x14ac:dyDescent="0.25">
      <c r="E133" s="71">
        <f>IF(A11=0,A6,A11)</f>
        <v>0</v>
      </c>
    </row>
    <row r="134" spans="1:7" x14ac:dyDescent="0.25">
      <c r="A134" s="71"/>
      <c r="B134" s="56"/>
      <c r="E134" s="71">
        <f>IF(A12=0,A7,A12)</f>
        <v>0</v>
      </c>
    </row>
    <row r="135" spans="1:7" x14ac:dyDescent="0.25">
      <c r="E135" s="71">
        <f>IF(A13=0,A8,A13)</f>
        <v>0</v>
      </c>
    </row>
    <row r="136" spans="1:7" x14ac:dyDescent="0.25">
      <c r="B136" s="56"/>
    </row>
    <row r="137" spans="1:7" x14ac:dyDescent="0.25">
      <c r="A137" s="72" t="s">
        <v>53</v>
      </c>
      <c r="B137" s="73"/>
      <c r="C137" s="74"/>
      <c r="D137" s="75"/>
      <c r="E137" s="9"/>
      <c r="F137" s="9"/>
      <c r="G137" s="9"/>
    </row>
    <row r="138" spans="1:7" ht="15.75" x14ac:dyDescent="0.25">
      <c r="A138" s="205">
        <v>4</v>
      </c>
      <c r="B138" s="77" t="s">
        <v>54</v>
      </c>
      <c r="C138" s="78"/>
      <c r="D138" s="79"/>
      <c r="E138" s="35"/>
      <c r="F138" s="35"/>
      <c r="G138" s="35"/>
    </row>
    <row r="139" spans="1:7" x14ac:dyDescent="0.25">
      <c r="A139" s="80" t="s">
        <v>138</v>
      </c>
      <c r="B139" s="13" t="s">
        <v>55</v>
      </c>
      <c r="C139" s="55"/>
      <c r="D139" s="76"/>
      <c r="E139" s="13">
        <f>G26*D2</f>
        <v>0</v>
      </c>
      <c r="G139" s="13"/>
    </row>
    <row r="140" spans="1:7" x14ac:dyDescent="0.25">
      <c r="A140" s="80"/>
      <c r="B140" s="13"/>
      <c r="C140" s="55"/>
      <c r="D140" s="76"/>
      <c r="E140" s="13"/>
      <c r="G140" s="13"/>
    </row>
    <row r="141" spans="1:7" x14ac:dyDescent="0.25">
      <c r="A141" s="53" t="s">
        <v>139</v>
      </c>
      <c r="B141" s="54" t="s">
        <v>56</v>
      </c>
      <c r="C141" s="55"/>
      <c r="D141" s="81"/>
      <c r="E141" s="13">
        <f>G26*D1*2.5%</f>
        <v>0</v>
      </c>
      <c r="G141" s="13"/>
    </row>
    <row r="142" spans="1:7" x14ac:dyDescent="0.25">
      <c r="A142" s="76"/>
      <c r="B142" s="54"/>
      <c r="C142" s="55"/>
      <c r="D142" s="76"/>
      <c r="E142" s="13"/>
      <c r="G142" s="9"/>
    </row>
    <row r="143" spans="1:7" x14ac:dyDescent="0.25">
      <c r="A143" s="80" t="s">
        <v>140</v>
      </c>
      <c r="B143" s="54" t="s">
        <v>144</v>
      </c>
      <c r="C143" s="55"/>
      <c r="D143" s="156"/>
      <c r="E143" s="13">
        <f>IF(E118&lt;E141,E118,E141)</f>
        <v>0</v>
      </c>
      <c r="G143" s="258"/>
    </row>
    <row r="144" spans="1:7" x14ac:dyDescent="0.25">
      <c r="A144" s="72"/>
      <c r="B144" s="82"/>
      <c r="C144" s="83"/>
      <c r="D144" s="84"/>
      <c r="E144" s="9"/>
      <c r="F144" s="9"/>
      <c r="G144" s="9"/>
    </row>
    <row r="145" spans="1:8" x14ac:dyDescent="0.25">
      <c r="A145" s="80" t="s">
        <v>142</v>
      </c>
      <c r="B145" s="54" t="s">
        <v>57</v>
      </c>
      <c r="C145" s="55"/>
      <c r="D145" s="76"/>
      <c r="E145" s="13">
        <f>E85+E143</f>
        <v>0</v>
      </c>
      <c r="G145" s="9"/>
    </row>
    <row r="146" spans="1:8" x14ac:dyDescent="0.25">
      <c r="A146" s="76"/>
      <c r="B146" s="54"/>
      <c r="C146" s="55"/>
      <c r="D146" s="76"/>
      <c r="E146" s="13"/>
      <c r="G146" s="13"/>
    </row>
    <row r="147" spans="1:8" s="207" customFormat="1" x14ac:dyDescent="0.25">
      <c r="A147" s="85" t="s">
        <v>143</v>
      </c>
      <c r="B147" s="82" t="s">
        <v>146</v>
      </c>
      <c r="C147" s="83"/>
      <c r="D147" s="86"/>
      <c r="E147" s="9">
        <f>IF(E145&gt;E139,E139,E145)</f>
        <v>0</v>
      </c>
      <c r="F147" s="9"/>
      <c r="G147" s="259"/>
      <c r="H147" s="211"/>
    </row>
    <row r="149" spans="1:8" x14ac:dyDescent="0.25">
      <c r="A149" s="53" t="s">
        <v>147</v>
      </c>
      <c r="B149" s="54" t="s">
        <v>118</v>
      </c>
      <c r="C149" s="55"/>
      <c r="D149" s="76"/>
      <c r="E149" s="13">
        <f>IF(AND(E18=0,E21=0),0,E147*0.1)</f>
        <v>0</v>
      </c>
    </row>
    <row r="151" spans="1:8" x14ac:dyDescent="0.25">
      <c r="A151" s="53" t="s">
        <v>148</v>
      </c>
      <c r="B151" s="54" t="s">
        <v>117</v>
      </c>
      <c r="C151" s="55"/>
      <c r="D151" s="76"/>
      <c r="E151" s="13">
        <f>E147-E149</f>
        <v>0</v>
      </c>
    </row>
  </sheetData>
  <sheetProtection sheet="1" objects="1" scenarios="1" selectLockedCells="1"/>
  <protectedRanges>
    <protectedRange sqref="E90:E91 E93 E95:E101 E103:E109 E111:E116 B107:D109 B114:D116" name="Sachkosten"/>
    <protectedRange sqref="D87 C38:C39 E40 C41 C41 B42 C44:C45 E46 B48 C48 C47 C50 C51 E52 C53 B54 C56 C57 C59 E58 C62 C63 E64 C65 B66 C70 C71 E70 E71 E76 E77 E79 E90 D87 E91 E93 E95:E101 E95:E101" name="Personalkosten"/>
    <protectedRange sqref="D18:D25 E18:E23" name="Berechnungsgrößen"/>
    <protectedRange sqref="A11:D13 B14 A6:D8" name="Daten Träger_AHD"/>
  </protectedRanges>
  <customSheetViews>
    <customSheetView guid="{2CA96312-CB28-4551-AD57-10DD1B24A77B}" scale="120" showPageBreaks="1" zeroValues="0" printArea="1" hiddenColumns="1" topLeftCell="A7">
      <selection activeCell="E58" sqref="E58"/>
      <rowBreaks count="2" manualBreakCount="2">
        <brk id="64" max="6" man="1"/>
        <brk id="65" max="6" man="1"/>
      </rowBreaks>
      <pageMargins left="0.70866141732283472" right="0.70866141732283472" top="0.78740157480314965" bottom="0.78740157480314965" header="0.31496062992125984" footer="0.31496062992125984"/>
      <pageSetup paperSize="9" scale="82" orientation="portrait" r:id="rId1"/>
      <headerFooter>
        <oddHeader>&amp;LAnlage 4 zum Antrag auf Förderung ambulanter Hospizdienste nach § 39a SGB V in Mecklenburg-Vorpommern</oddHeader>
        <oddFooter>&amp;L&amp;9Datei: &amp;F&amp;R&amp;9Seite &amp;P</oddFooter>
      </headerFooter>
      <extLst>
        <ext xmlns:xlsdti="http://schemas.microsoft.com/office/spreadsheetml/2023/showDataTypeIcons" uri="{a3c15fd4-4149-4032-8f15-062bd4999b60}">
          <xlsdti:showDataTypeIconsCustomSheetView visible="0"/>
        </ext>
      </extLst>
    </customSheetView>
    <customSheetView guid="{79568C02-F0F0-447F-92F7-3AF1B69EE786}" scale="120" showPageBreaks="1" zeroValues="0" printArea="1" hiddenColumns="1">
      <selection activeCell="I65" sqref="I65"/>
      <rowBreaks count="1" manualBreakCount="1">
        <brk id="65" max="6" man="1"/>
      </rowBreaks>
      <pageMargins left="0.70866141732283472" right="0.70866141732283472" top="0.78740157480314965" bottom="0.78740157480314965" header="0.31496062992125984" footer="0.31496062992125984"/>
      <pageSetup paperSize="9" scale="82" orientation="portrait" r:id="rId2"/>
      <headerFooter>
        <oddHeader>&amp;LAnlage 4 zum Antrag auf Förderung ambulanter Hospizdienste nach § 39a SGB V in Mecklenburg-Vorpommern</oddHeader>
        <oddFooter>&amp;L&amp;9Datei: &amp;F&amp;R&amp;9Seite &amp;P</oddFooter>
      </headerFooter>
      <extLst>
        <ext xmlns:xlsdti="http://schemas.microsoft.com/office/spreadsheetml/2023/showDataTypeIcons" uri="{a3c15fd4-4149-4032-8f15-062bd4999b60}">
          <xlsdti:showDataTypeIconsCustomSheetView visible="0"/>
        </ext>
      </extLst>
    </customSheetView>
    <customSheetView guid="{2313987D-8965-451A-9F3D-1D21F24A0BC9}" scale="120" showPageBreaks="1" zeroValues="0" printArea="1" hiddenColumns="1">
      <selection activeCell="H9" sqref="H9"/>
      <rowBreaks count="2" manualBreakCount="2">
        <brk id="64" max="6" man="1"/>
        <brk id="65" max="6" man="1"/>
      </rowBreaks>
      <pageMargins left="0.70866141732283472" right="0.70866141732283472" top="0.78740157480314965" bottom="0.78740157480314965" header="0.31496062992125984" footer="0.31496062992125984"/>
      <pageSetup paperSize="9" scale="82" orientation="portrait" r:id="rId3"/>
      <headerFooter>
        <oddHeader>&amp;LAnlage 4 zum Antrag auf Förderung ambulanter Hospizdienste nach § 39a SGB V in Mecklenburg-Vorpommern</oddHeader>
        <oddFooter>&amp;L&amp;9Datei: &amp;F&amp;R&amp;9Seite &amp;P</oddFooter>
      </headerFooter>
      <extLst>
        <ext xmlns:xlsdti="http://schemas.microsoft.com/office/spreadsheetml/2023/showDataTypeIcons" uri="{a3c15fd4-4149-4032-8f15-062bd4999b60}">
          <xlsdti:showDataTypeIconsCustomSheetView visible="0"/>
        </ext>
      </extLst>
    </customSheetView>
  </customSheetViews>
  <mergeCells count="35">
    <mergeCell ref="B101:D101"/>
    <mergeCell ref="B93:D93"/>
    <mergeCell ref="B90:D90"/>
    <mergeCell ref="B113:D113"/>
    <mergeCell ref="A6:D6"/>
    <mergeCell ref="A7:D7"/>
    <mergeCell ref="A8:D8"/>
    <mergeCell ref="A11:D11"/>
    <mergeCell ref="A12:D12"/>
    <mergeCell ref="A13:D13"/>
    <mergeCell ref="B91:D91"/>
    <mergeCell ref="B103:D103"/>
    <mergeCell ref="B85:D85"/>
    <mergeCell ref="A28:G30"/>
    <mergeCell ref="B100:D100"/>
    <mergeCell ref="B95:D95"/>
    <mergeCell ref="B96:D96"/>
    <mergeCell ref="B97:D97"/>
    <mergeCell ref="B98:D98"/>
    <mergeCell ref="A122:G124"/>
    <mergeCell ref="A125:G127"/>
    <mergeCell ref="B109:D109"/>
    <mergeCell ref="B106:D106"/>
    <mergeCell ref="B99:D99"/>
    <mergeCell ref="B104:D104"/>
    <mergeCell ref="B105:D105"/>
    <mergeCell ref="B118:D118"/>
    <mergeCell ref="B120:D120"/>
    <mergeCell ref="B107:D107"/>
    <mergeCell ref="B108:D108"/>
    <mergeCell ref="B114:D114"/>
    <mergeCell ref="B115:D115"/>
    <mergeCell ref="B116:D116"/>
    <mergeCell ref="B111:D111"/>
    <mergeCell ref="B112:D112"/>
  </mergeCells>
  <conditionalFormatting sqref="C42">
    <cfRule type="expression" dxfId="29" priority="34" stopIfTrue="1">
      <formula>F40=TRUE</formula>
    </cfRule>
    <cfRule type="expression" dxfId="28" priority="35" stopIfTrue="1">
      <formula>F42=TRUE</formula>
    </cfRule>
  </conditionalFormatting>
  <conditionalFormatting sqref="C48">
    <cfRule type="expression" dxfId="27" priority="24" stopIfTrue="1">
      <formula>F46=TRUE</formula>
    </cfRule>
    <cfRule type="expression" dxfId="26" priority="25" stopIfTrue="1">
      <formula>F48=TRUE</formula>
    </cfRule>
  </conditionalFormatting>
  <conditionalFormatting sqref="C54">
    <cfRule type="expression" dxfId="25" priority="19" stopIfTrue="1">
      <formula>F52=TRUE</formula>
    </cfRule>
    <cfRule type="expression" dxfId="24" priority="20" stopIfTrue="1">
      <formula>F54=TRUE</formula>
    </cfRule>
  </conditionalFormatting>
  <conditionalFormatting sqref="C60">
    <cfRule type="expression" dxfId="23" priority="8" stopIfTrue="1">
      <formula>F58=TRUE</formula>
    </cfRule>
    <cfRule type="expression" dxfId="22" priority="9" stopIfTrue="1">
      <formula>F60=TRUE</formula>
    </cfRule>
  </conditionalFormatting>
  <conditionalFormatting sqref="C66">
    <cfRule type="expression" dxfId="21" priority="2" stopIfTrue="1">
      <formula>F64=TRUE</formula>
    </cfRule>
    <cfRule type="expression" dxfId="20" priority="3" stopIfTrue="1">
      <formula>F66=TRUE</formula>
    </cfRule>
  </conditionalFormatting>
  <conditionalFormatting sqref="E41">
    <cfRule type="expression" dxfId="19" priority="40" stopIfTrue="1">
      <formula>F41=TRUE</formula>
    </cfRule>
  </conditionalFormatting>
  <conditionalFormatting sqref="E42">
    <cfRule type="expression" dxfId="18" priority="36" stopIfTrue="1">
      <formula>F40=TRUE</formula>
    </cfRule>
    <cfRule type="expression" dxfId="17" priority="37" stopIfTrue="1">
      <formula>F42=TRUE</formula>
    </cfRule>
  </conditionalFormatting>
  <conditionalFormatting sqref="E47">
    <cfRule type="expression" dxfId="16" priority="28" stopIfTrue="1">
      <formula>F47=TRUE</formula>
    </cfRule>
  </conditionalFormatting>
  <conditionalFormatting sqref="E48">
    <cfRule type="expression" dxfId="15" priority="26" stopIfTrue="1">
      <formula>F46=TRUE</formula>
    </cfRule>
    <cfRule type="expression" dxfId="14" priority="27" stopIfTrue="1">
      <formula>F48=TRUE</formula>
    </cfRule>
  </conditionalFormatting>
  <conditionalFormatting sqref="E53">
    <cfRule type="expression" dxfId="13" priority="23" stopIfTrue="1">
      <formula>F53=TRUE</formula>
    </cfRule>
  </conditionalFormatting>
  <conditionalFormatting sqref="E54">
    <cfRule type="expression" dxfId="12" priority="21" stopIfTrue="1">
      <formula>F52=TRUE</formula>
    </cfRule>
    <cfRule type="expression" dxfId="11" priority="22" stopIfTrue="1">
      <formula>F54=TRUE</formula>
    </cfRule>
  </conditionalFormatting>
  <conditionalFormatting sqref="E59">
    <cfRule type="expression" dxfId="10" priority="12" stopIfTrue="1">
      <formula>F59=TRUE</formula>
    </cfRule>
  </conditionalFormatting>
  <conditionalFormatting sqref="E60">
    <cfRule type="expression" dxfId="9" priority="10" stopIfTrue="1">
      <formula>F58=TRUE</formula>
    </cfRule>
    <cfRule type="expression" dxfId="8" priority="11" stopIfTrue="1">
      <formula>F60=TRUE</formula>
    </cfRule>
  </conditionalFormatting>
  <conditionalFormatting sqref="E65">
    <cfRule type="expression" dxfId="7" priority="6" stopIfTrue="1">
      <formula>F65=TRUE</formula>
    </cfRule>
  </conditionalFormatting>
  <conditionalFormatting sqref="E66">
    <cfRule type="expression" dxfId="6" priority="4" stopIfTrue="1">
      <formula>F64=TRUE</formula>
    </cfRule>
    <cfRule type="expression" dxfId="5" priority="5" stopIfTrue="1">
      <formula>F66=TRUE</formula>
    </cfRule>
  </conditionalFormatting>
  <conditionalFormatting sqref="G42">
    <cfRule type="expression" dxfId="4" priority="13" stopIfTrue="1">
      <formula>E42&lt;E40</formula>
    </cfRule>
  </conditionalFormatting>
  <conditionalFormatting sqref="G48">
    <cfRule type="expression" dxfId="3" priority="18" stopIfTrue="1">
      <formula>E48&lt;E46</formula>
    </cfRule>
  </conditionalFormatting>
  <conditionalFormatting sqref="G54">
    <cfRule type="expression" dxfId="2" priority="14" stopIfTrue="1">
      <formula>E54&lt;E52</formula>
    </cfRule>
  </conditionalFormatting>
  <conditionalFormatting sqref="G60">
    <cfRule type="expression" dxfId="1" priority="7" stopIfTrue="1">
      <formula>E60&lt;E58</formula>
    </cfRule>
  </conditionalFormatting>
  <conditionalFormatting sqref="G66">
    <cfRule type="expression" dxfId="0" priority="1" stopIfTrue="1">
      <formula>E66&lt;E64</formula>
    </cfRule>
  </conditionalFormatting>
  <pageMargins left="0.70866141732283472" right="0.70866141732283472" top="0.78740157480314965" bottom="0.78740157480314965" header="0.31496062992125984" footer="0.31496062992125984"/>
  <pageSetup paperSize="9" scale="82" orientation="portrait" r:id="rId4"/>
  <headerFooter>
    <oddHeader>&amp;LAnlage 4 zum Antrag auf Förderung ambulanter Hospizdienste nach § 39a SGB V in Mecklenburg-Vorpommern</oddHeader>
    <oddFooter>&amp;L&amp;9Datei: &amp;F&amp;R&amp;9Seite &amp;P</oddFooter>
  </headerFooter>
  <rowBreaks count="1" manualBreakCount="1">
    <brk id="61" max="6" man="1"/>
  </rowBreaks>
  <drawing r:id="rId5"/>
  <legacyDrawing r:id="rId6"/>
  <mc:AlternateContent xmlns:mc="http://schemas.openxmlformats.org/markup-compatibility/2006">
    <mc:Choice Requires="x14">
      <controls>
        <mc:AlternateContent xmlns:mc="http://schemas.openxmlformats.org/markup-compatibility/2006">
          <mc:Choice Requires="x14">
            <control shapeId="1033" r:id="rId7" name="Check Box 9">
              <controlPr defaultSize="0" autoFill="0" autoLine="0" autoPict="0" altText="Vorjahreskosten">
                <anchor moveWithCells="1">
                  <from>
                    <xdr:col>1</xdr:col>
                    <xdr:colOff>9525</xdr:colOff>
                    <xdr:row>40</xdr:row>
                    <xdr:rowOff>0</xdr:rowOff>
                  </from>
                  <to>
                    <xdr:col>2</xdr:col>
                    <xdr:colOff>600075</xdr:colOff>
                    <xdr:row>41</xdr:row>
                    <xdr:rowOff>9525</xdr:rowOff>
                  </to>
                </anchor>
              </controlPr>
            </control>
          </mc:Choice>
        </mc:AlternateContent>
        <mc:AlternateContent xmlns:mc="http://schemas.openxmlformats.org/markup-compatibility/2006">
          <mc:Choice Requires="x14">
            <control shapeId="1083" r:id="rId8" name="Check Box 59">
              <controlPr defaultSize="0" autoFill="0" autoLine="0" autoPict="0" altText="Stundenerhöhung">
                <anchor moveWithCells="1">
                  <from>
                    <xdr:col>1</xdr:col>
                    <xdr:colOff>438150</xdr:colOff>
                    <xdr:row>41</xdr:row>
                    <xdr:rowOff>180975</xdr:rowOff>
                  </from>
                  <to>
                    <xdr:col>2</xdr:col>
                    <xdr:colOff>438150</xdr:colOff>
                    <xdr:row>41</xdr:row>
                    <xdr:rowOff>323850</xdr:rowOff>
                  </to>
                </anchor>
              </controlPr>
            </control>
          </mc:Choice>
        </mc:AlternateContent>
        <mc:AlternateContent xmlns:mc="http://schemas.openxmlformats.org/markup-compatibility/2006">
          <mc:Choice Requires="x14">
            <control shapeId="1084" r:id="rId9" name="Check Box 60">
              <controlPr defaultSize="0" autoFill="0" autoLine="0" autoPict="0" altText="Vorjahreskosten">
                <anchor moveWithCells="1">
                  <from>
                    <xdr:col>1</xdr:col>
                    <xdr:colOff>1476375</xdr:colOff>
                    <xdr:row>41</xdr:row>
                    <xdr:rowOff>171450</xdr:rowOff>
                  </from>
                  <to>
                    <xdr:col>2</xdr:col>
                    <xdr:colOff>733425</xdr:colOff>
                    <xdr:row>41</xdr:row>
                    <xdr:rowOff>333375</xdr:rowOff>
                  </to>
                </anchor>
              </controlPr>
            </control>
          </mc:Choice>
        </mc:AlternateContent>
        <mc:AlternateContent xmlns:mc="http://schemas.openxmlformats.org/markup-compatibility/2006">
          <mc:Choice Requires="x14">
            <control shapeId="1120" r:id="rId10" name="Check Box 96">
              <controlPr defaultSize="0" autoFill="0" autoLine="0" autoPict="0" altText="Vorjahreskosten">
                <anchor moveWithCells="1">
                  <from>
                    <xdr:col>1</xdr:col>
                    <xdr:colOff>9525</xdr:colOff>
                    <xdr:row>46</xdr:row>
                    <xdr:rowOff>0</xdr:rowOff>
                  </from>
                  <to>
                    <xdr:col>2</xdr:col>
                    <xdr:colOff>600075</xdr:colOff>
                    <xdr:row>47</xdr:row>
                    <xdr:rowOff>9525</xdr:rowOff>
                  </to>
                </anchor>
              </controlPr>
            </control>
          </mc:Choice>
        </mc:AlternateContent>
        <mc:AlternateContent xmlns:mc="http://schemas.openxmlformats.org/markup-compatibility/2006">
          <mc:Choice Requires="x14">
            <control shapeId="1121" r:id="rId11" name="Check Box 97">
              <controlPr defaultSize="0" autoFill="0" autoLine="0" autoPict="0" altText="Stundenerhöhung">
                <anchor moveWithCells="1">
                  <from>
                    <xdr:col>1</xdr:col>
                    <xdr:colOff>409575</xdr:colOff>
                    <xdr:row>47</xdr:row>
                    <xdr:rowOff>161925</xdr:rowOff>
                  </from>
                  <to>
                    <xdr:col>2</xdr:col>
                    <xdr:colOff>409575</xdr:colOff>
                    <xdr:row>47</xdr:row>
                    <xdr:rowOff>304800</xdr:rowOff>
                  </to>
                </anchor>
              </controlPr>
            </control>
          </mc:Choice>
        </mc:AlternateContent>
        <mc:AlternateContent xmlns:mc="http://schemas.openxmlformats.org/markup-compatibility/2006">
          <mc:Choice Requires="x14">
            <control shapeId="1122" r:id="rId12" name="Check Box 98">
              <controlPr defaultSize="0" autoFill="0" autoLine="0" autoPict="0" altText="Vorjahreskosten">
                <anchor moveWithCells="1">
                  <from>
                    <xdr:col>1</xdr:col>
                    <xdr:colOff>1466850</xdr:colOff>
                    <xdr:row>47</xdr:row>
                    <xdr:rowOff>190500</xdr:rowOff>
                  </from>
                  <to>
                    <xdr:col>2</xdr:col>
                    <xdr:colOff>723900</xdr:colOff>
                    <xdr:row>47</xdr:row>
                    <xdr:rowOff>314325</xdr:rowOff>
                  </to>
                </anchor>
              </controlPr>
            </control>
          </mc:Choice>
        </mc:AlternateContent>
        <mc:AlternateContent xmlns:mc="http://schemas.openxmlformats.org/markup-compatibility/2006">
          <mc:Choice Requires="x14">
            <control shapeId="1126" r:id="rId13" name="Check Box 102">
              <controlPr defaultSize="0" autoFill="0" autoLine="0" autoPict="0" altText="Vorjahreskosten">
                <anchor moveWithCells="1">
                  <from>
                    <xdr:col>1</xdr:col>
                    <xdr:colOff>9525</xdr:colOff>
                    <xdr:row>52</xdr:row>
                    <xdr:rowOff>0</xdr:rowOff>
                  </from>
                  <to>
                    <xdr:col>2</xdr:col>
                    <xdr:colOff>600075</xdr:colOff>
                    <xdr:row>53</xdr:row>
                    <xdr:rowOff>9525</xdr:rowOff>
                  </to>
                </anchor>
              </controlPr>
            </control>
          </mc:Choice>
        </mc:AlternateContent>
        <mc:AlternateContent xmlns:mc="http://schemas.openxmlformats.org/markup-compatibility/2006">
          <mc:Choice Requires="x14">
            <control shapeId="1127" r:id="rId14" name="Check Box 103">
              <controlPr defaultSize="0" autoFill="0" autoLine="0" autoPict="0" altText="Stundenerhöhung">
                <anchor moveWithCells="1">
                  <from>
                    <xdr:col>1</xdr:col>
                    <xdr:colOff>409575</xdr:colOff>
                    <xdr:row>53</xdr:row>
                    <xdr:rowOff>171450</xdr:rowOff>
                  </from>
                  <to>
                    <xdr:col>2</xdr:col>
                    <xdr:colOff>409575</xdr:colOff>
                    <xdr:row>53</xdr:row>
                    <xdr:rowOff>314325</xdr:rowOff>
                  </to>
                </anchor>
              </controlPr>
            </control>
          </mc:Choice>
        </mc:AlternateContent>
        <mc:AlternateContent xmlns:mc="http://schemas.openxmlformats.org/markup-compatibility/2006">
          <mc:Choice Requires="x14">
            <control shapeId="1128" r:id="rId15" name="Check Box 104">
              <controlPr defaultSize="0" autoFill="0" autoLine="0" autoPict="0" altText="Vorjahreskosten">
                <anchor moveWithCells="1">
                  <from>
                    <xdr:col>1</xdr:col>
                    <xdr:colOff>1400175</xdr:colOff>
                    <xdr:row>53</xdr:row>
                    <xdr:rowOff>180975</xdr:rowOff>
                  </from>
                  <to>
                    <xdr:col>2</xdr:col>
                    <xdr:colOff>666750</xdr:colOff>
                    <xdr:row>53</xdr:row>
                    <xdr:rowOff>323850</xdr:rowOff>
                  </to>
                </anchor>
              </controlPr>
            </control>
          </mc:Choice>
        </mc:AlternateContent>
        <mc:AlternateContent xmlns:mc="http://schemas.openxmlformats.org/markup-compatibility/2006">
          <mc:Choice Requires="x14">
            <control shapeId="1132" r:id="rId16" name="Check Box 108">
              <controlPr defaultSize="0" autoFill="0" autoLine="0" autoPict="0" altText="Vorjahreskosten">
                <anchor moveWithCells="1">
                  <from>
                    <xdr:col>1</xdr:col>
                    <xdr:colOff>9525</xdr:colOff>
                    <xdr:row>58</xdr:row>
                    <xdr:rowOff>0</xdr:rowOff>
                  </from>
                  <to>
                    <xdr:col>2</xdr:col>
                    <xdr:colOff>600075</xdr:colOff>
                    <xdr:row>59</xdr:row>
                    <xdr:rowOff>9525</xdr:rowOff>
                  </to>
                </anchor>
              </controlPr>
            </control>
          </mc:Choice>
        </mc:AlternateContent>
        <mc:AlternateContent xmlns:mc="http://schemas.openxmlformats.org/markup-compatibility/2006">
          <mc:Choice Requires="x14">
            <control shapeId="1133" r:id="rId17" name="Check Box 109">
              <controlPr defaultSize="0" autoFill="0" autoLine="0" autoPict="0" altText="Stundenerhöhung">
                <anchor moveWithCells="1">
                  <from>
                    <xdr:col>1</xdr:col>
                    <xdr:colOff>390525</xdr:colOff>
                    <xdr:row>59</xdr:row>
                    <xdr:rowOff>161925</xdr:rowOff>
                  </from>
                  <to>
                    <xdr:col>2</xdr:col>
                    <xdr:colOff>400050</xdr:colOff>
                    <xdr:row>60</xdr:row>
                    <xdr:rowOff>0</xdr:rowOff>
                  </to>
                </anchor>
              </controlPr>
            </control>
          </mc:Choice>
        </mc:AlternateContent>
        <mc:AlternateContent xmlns:mc="http://schemas.openxmlformats.org/markup-compatibility/2006">
          <mc:Choice Requires="x14">
            <control shapeId="1134" r:id="rId18" name="Check Box 110">
              <controlPr defaultSize="0" autoFill="0" autoLine="0" autoPict="0" altText="Vorjahreskosten">
                <anchor moveWithCells="1">
                  <from>
                    <xdr:col>1</xdr:col>
                    <xdr:colOff>1381125</xdr:colOff>
                    <xdr:row>59</xdr:row>
                    <xdr:rowOff>161925</xdr:rowOff>
                  </from>
                  <to>
                    <xdr:col>2</xdr:col>
                    <xdr:colOff>647700</xdr:colOff>
                    <xdr:row>59</xdr:row>
                    <xdr:rowOff>333375</xdr:rowOff>
                  </to>
                </anchor>
              </controlPr>
            </control>
          </mc:Choice>
        </mc:AlternateContent>
        <mc:AlternateContent xmlns:mc="http://schemas.openxmlformats.org/markup-compatibility/2006">
          <mc:Choice Requires="x14">
            <control shapeId="1144" r:id="rId19" name="Check Box 120">
              <controlPr defaultSize="0" autoFill="0" autoLine="0" autoPict="0" altText="Vorjahreskosten">
                <anchor moveWithCells="1">
                  <from>
                    <xdr:col>1</xdr:col>
                    <xdr:colOff>9525</xdr:colOff>
                    <xdr:row>64</xdr:row>
                    <xdr:rowOff>0</xdr:rowOff>
                  </from>
                  <to>
                    <xdr:col>2</xdr:col>
                    <xdr:colOff>600075</xdr:colOff>
                    <xdr:row>65</xdr:row>
                    <xdr:rowOff>9525</xdr:rowOff>
                  </to>
                </anchor>
              </controlPr>
            </control>
          </mc:Choice>
        </mc:AlternateContent>
        <mc:AlternateContent xmlns:mc="http://schemas.openxmlformats.org/markup-compatibility/2006">
          <mc:Choice Requires="x14">
            <control shapeId="1145" r:id="rId20" name="Check Box 121">
              <controlPr defaultSize="0" autoFill="0" autoLine="0" autoPict="0" altText="Stundenerhöhung">
                <anchor moveWithCells="1">
                  <from>
                    <xdr:col>1</xdr:col>
                    <xdr:colOff>409575</xdr:colOff>
                    <xdr:row>65</xdr:row>
                    <xdr:rowOff>161925</xdr:rowOff>
                  </from>
                  <to>
                    <xdr:col>2</xdr:col>
                    <xdr:colOff>409575</xdr:colOff>
                    <xdr:row>65</xdr:row>
                    <xdr:rowOff>323850</xdr:rowOff>
                  </to>
                </anchor>
              </controlPr>
            </control>
          </mc:Choice>
        </mc:AlternateContent>
        <mc:AlternateContent xmlns:mc="http://schemas.openxmlformats.org/markup-compatibility/2006">
          <mc:Choice Requires="x14">
            <control shapeId="1146" r:id="rId21" name="Check Box 122">
              <controlPr defaultSize="0" autoFill="0" autoLine="0" autoPict="0" altText="Vorjahreskosten">
                <anchor moveWithCells="1">
                  <from>
                    <xdr:col>1</xdr:col>
                    <xdr:colOff>1400175</xdr:colOff>
                    <xdr:row>65</xdr:row>
                    <xdr:rowOff>180975</xdr:rowOff>
                  </from>
                  <to>
                    <xdr:col>2</xdr:col>
                    <xdr:colOff>676275</xdr:colOff>
                    <xdr:row>65</xdr:row>
                    <xdr:rowOff>333375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9BC5D-55D0-4113-9332-5F0826108656}">
  <sheetPr codeName="Tabelle2"/>
  <dimension ref="A1:J108"/>
  <sheetViews>
    <sheetView tabSelected="1" zoomScaleNormal="100" workbookViewId="0">
      <selection activeCell="B59" sqref="B59:G59"/>
    </sheetView>
  </sheetViews>
  <sheetFormatPr baseColWidth="10" defaultColWidth="11.5703125" defaultRowHeight="12.75" x14ac:dyDescent="0.2"/>
  <cols>
    <col min="1" max="1" width="37.28515625" style="93" customWidth="1"/>
    <col min="2" max="2" width="7.28515625" style="93" customWidth="1"/>
    <col min="3" max="3" width="6.28515625" style="93" customWidth="1"/>
    <col min="4" max="4" width="5.7109375" style="93" customWidth="1"/>
    <col min="5" max="5" width="13.7109375" style="93" customWidth="1"/>
    <col min="6" max="6" width="7.85546875" style="93" customWidth="1"/>
    <col min="7" max="7" width="9.7109375" style="93" customWidth="1"/>
    <col min="8" max="16384" width="11.5703125" style="93"/>
  </cols>
  <sheetData>
    <row r="1" spans="1:5" x14ac:dyDescent="0.2">
      <c r="A1" s="87" t="s">
        <v>58</v>
      </c>
    </row>
    <row r="2" spans="1:5" x14ac:dyDescent="0.2">
      <c r="A2" s="89">
        <f>'Anlage 4 Kostenaufstellung'!A6</f>
        <v>0</v>
      </c>
    </row>
    <row r="3" spans="1:5" x14ac:dyDescent="0.2">
      <c r="A3" s="89">
        <f>'Anlage 4 Kostenaufstellung'!A7</f>
        <v>0</v>
      </c>
    </row>
    <row r="4" spans="1:5" x14ac:dyDescent="0.2">
      <c r="A4" s="89">
        <f>'Anlage 4 Kostenaufstellung'!A8</f>
        <v>0</v>
      </c>
    </row>
    <row r="5" spans="1:5" x14ac:dyDescent="0.2">
      <c r="A5" s="89"/>
    </row>
    <row r="6" spans="1:5" x14ac:dyDescent="0.2">
      <c r="A6" s="89"/>
    </row>
    <row r="7" spans="1:5" x14ac:dyDescent="0.2">
      <c r="A7" s="89"/>
    </row>
    <row r="8" spans="1:5" x14ac:dyDescent="0.2">
      <c r="A8" s="89"/>
    </row>
    <row r="9" spans="1:5" x14ac:dyDescent="0.2">
      <c r="A9" s="89"/>
    </row>
    <row r="10" spans="1:5" x14ac:dyDescent="0.2">
      <c r="A10" s="89" t="s">
        <v>59</v>
      </c>
    </row>
    <row r="11" spans="1:5" x14ac:dyDescent="0.2">
      <c r="A11" s="89" t="s">
        <v>60</v>
      </c>
    </row>
    <row r="12" spans="1:5" x14ac:dyDescent="0.2">
      <c r="A12" s="89" t="s">
        <v>61</v>
      </c>
    </row>
    <row r="13" spans="1:5" x14ac:dyDescent="0.2">
      <c r="A13" s="89"/>
    </row>
    <row r="14" spans="1:5" ht="18.75" x14ac:dyDescent="0.3">
      <c r="A14" s="133" t="str">
        <f>'Anlage 4 Kostenaufstellung'!A4</f>
        <v>Antrag §39a für ambulante Hospizarbeit</v>
      </c>
      <c r="B14" s="134"/>
      <c r="C14" s="134"/>
      <c r="D14" s="134"/>
      <c r="E14" s="135">
        <f>'Anlage 4 Kostenaufstellung'!D4</f>
        <v>2026</v>
      </c>
    </row>
    <row r="15" spans="1:5" x14ac:dyDescent="0.2">
      <c r="A15" s="87"/>
      <c r="B15" s="70" t="str">
        <f>IF('Anlage 4 Kostenaufstellung'!A11:D11=0,"",'Anlage 4 Kostenaufstellung'!A11)</f>
        <v/>
      </c>
      <c r="C15" s="87"/>
    </row>
    <row r="16" spans="1:5" x14ac:dyDescent="0.2">
      <c r="A16" s="90"/>
      <c r="B16" s="70" t="str">
        <f>IF('Anlage 4 Kostenaufstellung'!A12:D12=0,"",'Anlage 4 Kostenaufstellung'!A12)</f>
        <v/>
      </c>
    </row>
    <row r="17" spans="1:7" x14ac:dyDescent="0.2">
      <c r="A17" s="90"/>
      <c r="B17" s="70" t="str">
        <f>IF('Anlage 4 Kostenaufstellung'!A13:D13=0,"",'Anlage 4 Kostenaufstellung'!A13)</f>
        <v/>
      </c>
    </row>
    <row r="18" spans="1:7" ht="15" x14ac:dyDescent="0.25">
      <c r="A18" s="90" t="s">
        <v>78</v>
      </c>
      <c r="B18" s="311">
        <f>'Anlage 4 Kostenaufstellung'!B14</f>
        <v>0</v>
      </c>
      <c r="C18" s="312"/>
      <c r="D18" s="312"/>
    </row>
    <row r="19" spans="1:7" x14ac:dyDescent="0.2">
      <c r="A19" s="89"/>
    </row>
    <row r="20" spans="1:7" x14ac:dyDescent="0.2">
      <c r="A20" s="89" t="s">
        <v>62</v>
      </c>
    </row>
    <row r="21" spans="1:7" x14ac:dyDescent="0.2">
      <c r="A21" s="89"/>
    </row>
    <row r="22" spans="1:7" x14ac:dyDescent="0.2">
      <c r="A22" s="89" t="s">
        <v>63</v>
      </c>
    </row>
    <row r="23" spans="1:7" x14ac:dyDescent="0.2">
      <c r="A23" s="89" t="s">
        <v>64</v>
      </c>
    </row>
    <row r="24" spans="1:7" ht="8.4499999999999993" customHeight="1" x14ac:dyDescent="0.2">
      <c r="A24" s="318" t="s">
        <v>177</v>
      </c>
      <c r="B24" s="318"/>
      <c r="C24" s="318"/>
      <c r="D24" s="318"/>
      <c r="E24" s="318"/>
      <c r="F24" s="318"/>
      <c r="G24" s="318"/>
    </row>
    <row r="25" spans="1:7" x14ac:dyDescent="0.2">
      <c r="A25" s="318"/>
      <c r="B25" s="318"/>
      <c r="C25" s="318"/>
      <c r="D25" s="318"/>
      <c r="E25" s="318"/>
      <c r="F25" s="318"/>
      <c r="G25" s="318"/>
    </row>
    <row r="26" spans="1:7" ht="14.45" customHeight="1" x14ac:dyDescent="0.2">
      <c r="A26" s="318"/>
      <c r="B26" s="318"/>
      <c r="C26" s="318"/>
      <c r="D26" s="318"/>
      <c r="E26" s="318"/>
      <c r="F26" s="318"/>
      <c r="G26" s="318"/>
    </row>
    <row r="27" spans="1:7" ht="14.25" x14ac:dyDescent="0.2">
      <c r="A27" s="93" t="s">
        <v>76</v>
      </c>
    </row>
    <row r="28" spans="1:7" ht="7.15" customHeight="1" x14ac:dyDescent="0.2"/>
    <row r="29" spans="1:7" x14ac:dyDescent="0.2">
      <c r="A29" s="87" t="s">
        <v>65</v>
      </c>
    </row>
    <row r="30" spans="1:7" x14ac:dyDescent="0.2">
      <c r="A30" s="89"/>
      <c r="F30" s="91" t="s">
        <v>66</v>
      </c>
      <c r="G30" s="91" t="s">
        <v>67</v>
      </c>
    </row>
    <row r="31" spans="1:7" ht="29.45" customHeight="1" x14ac:dyDescent="0.2">
      <c r="A31" s="313" t="s">
        <v>75</v>
      </c>
      <c r="B31" s="316"/>
      <c r="C31" s="316"/>
      <c r="D31" s="316"/>
      <c r="E31" s="317"/>
      <c r="F31" s="108">
        <f>'Anlage 4 Kostenaufstellung'!D24</f>
        <v>0</v>
      </c>
      <c r="G31" s="109">
        <f>'Anlage 4 Kostenaufstellung'!D25</f>
        <v>0</v>
      </c>
    </row>
    <row r="32" spans="1:7" ht="27" x14ac:dyDescent="0.2">
      <c r="A32" s="206" t="s">
        <v>145</v>
      </c>
      <c r="B32" s="313" t="s">
        <v>72</v>
      </c>
      <c r="C32" s="316"/>
      <c r="D32" s="316"/>
      <c r="E32" s="317"/>
      <c r="F32" s="110">
        <f>'Anlage 4 Kostenaufstellung'!D18+'Anlage 4 Kostenaufstellung'!E18-'Anlage 4 Kostenaufstellung'!D19-'Anlage 4 Kostenaufstellung'!E19-'Anlage 4 Kostenaufstellung'!D20-'Anlage 4 Kostenaufstellung'!E20</f>
        <v>0</v>
      </c>
      <c r="G32" s="111">
        <f>'Anlage 4 Kostenaufstellung'!D21+'Anlage 4 Kostenaufstellung'!E21-'Anlage 4 Kostenaufstellung'!D22-'Anlage 4 Kostenaufstellung'!E22-'Anlage 4 Kostenaufstellung'!D23-'Anlage 4 Kostenaufstellung'!E23</f>
        <v>0</v>
      </c>
    </row>
    <row r="33" spans="1:7" ht="21" customHeight="1" x14ac:dyDescent="0.2">
      <c r="A33" s="92"/>
      <c r="B33" s="313" t="s">
        <v>73</v>
      </c>
      <c r="C33" s="316"/>
      <c r="D33" s="316"/>
      <c r="E33" s="317"/>
      <c r="F33" s="112">
        <f>'Anlage 4 Kostenaufstellung'!D19+'Anlage 4 Kostenaufstellung'!E19</f>
        <v>0</v>
      </c>
      <c r="G33" s="110">
        <f>'Anlage 4 Kostenaufstellung'!D22+'Anlage 4 Kostenaufstellung'!E22</f>
        <v>0</v>
      </c>
    </row>
    <row r="34" spans="1:7" ht="21" customHeight="1" x14ac:dyDescent="0.2">
      <c r="A34" s="92"/>
      <c r="B34" s="313" t="s">
        <v>74</v>
      </c>
      <c r="C34" s="314"/>
      <c r="D34" s="314"/>
      <c r="E34" s="315"/>
      <c r="F34" s="112">
        <f>'Anlage 4 Kostenaufstellung'!D20+'Anlage 4 Kostenaufstellung'!E20</f>
        <v>0</v>
      </c>
      <c r="G34" s="110">
        <f>'Anlage 4 Kostenaufstellung'!D23+'Anlage 4 Kostenaufstellung'!E23</f>
        <v>0</v>
      </c>
    </row>
    <row r="36" spans="1:7" ht="13.5" thickBot="1" x14ac:dyDescent="0.25">
      <c r="A36" s="89"/>
    </row>
    <row r="37" spans="1:7" ht="15" x14ac:dyDescent="0.25">
      <c r="A37" s="199" t="s">
        <v>68</v>
      </c>
      <c r="B37" s="200"/>
      <c r="C37" s="200"/>
      <c r="D37" s="201"/>
      <c r="E37" s="200"/>
      <c r="F37" s="309">
        <f>'Anlage 4 Kostenaufstellung'!E120</f>
        <v>0</v>
      </c>
      <c r="G37" s="310"/>
    </row>
    <row r="38" spans="1:7" ht="15.75" thickBot="1" x14ac:dyDescent="0.3">
      <c r="A38" s="204" t="s">
        <v>137</v>
      </c>
      <c r="B38" s="202"/>
      <c r="C38" s="202"/>
      <c r="D38" s="203"/>
      <c r="E38" s="202"/>
      <c r="F38" s="319"/>
      <c r="G38" s="320"/>
    </row>
    <row r="39" spans="1:7" ht="15" x14ac:dyDescent="0.25">
      <c r="D39" s="94"/>
      <c r="F39" s="321"/>
      <c r="G39" s="322"/>
    </row>
    <row r="45" spans="1:7" ht="12.75" customHeight="1" x14ac:dyDescent="0.2">
      <c r="A45" s="113" t="s">
        <v>69</v>
      </c>
      <c r="B45" s="113"/>
      <c r="C45" s="113"/>
      <c r="D45" s="113"/>
      <c r="E45" s="113"/>
      <c r="F45" s="113"/>
      <c r="G45" s="113"/>
    </row>
    <row r="46" spans="1:7" x14ac:dyDescent="0.2">
      <c r="A46" s="113" t="s">
        <v>70</v>
      </c>
      <c r="B46" s="113"/>
      <c r="C46" s="113"/>
      <c r="D46" s="113"/>
      <c r="E46" s="113"/>
      <c r="F46" s="113"/>
      <c r="G46" s="113"/>
    </row>
    <row r="47" spans="1:7" x14ac:dyDescent="0.2">
      <c r="A47" s="113" t="s">
        <v>71</v>
      </c>
      <c r="B47" s="113"/>
      <c r="C47" s="113"/>
      <c r="D47" s="113"/>
      <c r="E47" s="113"/>
      <c r="F47" s="113"/>
      <c r="G47" s="113"/>
    </row>
    <row r="48" spans="1:7" x14ac:dyDescent="0.2">
      <c r="A48" s="113" t="s">
        <v>85</v>
      </c>
      <c r="B48" s="113"/>
      <c r="C48" s="113"/>
      <c r="D48" s="113"/>
      <c r="E48" s="113"/>
      <c r="F48" s="113"/>
      <c r="G48" s="113"/>
    </row>
    <row r="49" spans="1:7" ht="12" customHeight="1" x14ac:dyDescent="0.2">
      <c r="A49" s="113"/>
      <c r="B49" s="113"/>
      <c r="C49" s="113"/>
      <c r="D49" s="113"/>
      <c r="E49" s="113"/>
      <c r="F49" s="113"/>
      <c r="G49" s="113"/>
    </row>
    <row r="55" spans="1:7" x14ac:dyDescent="0.2">
      <c r="A55" s="89" t="s">
        <v>86</v>
      </c>
      <c r="B55" s="88"/>
      <c r="C55" s="88"/>
      <c r="D55" s="88"/>
      <c r="E55" s="88"/>
      <c r="F55" s="88"/>
      <c r="G55" s="88"/>
    </row>
    <row r="56" spans="1:7" x14ac:dyDescent="0.2">
      <c r="A56" s="89"/>
      <c r="B56" s="88"/>
      <c r="C56" s="88"/>
      <c r="D56" s="88"/>
      <c r="E56" s="88"/>
      <c r="F56" s="88"/>
      <c r="G56" s="88"/>
    </row>
    <row r="57" spans="1:7" ht="16.149999999999999" customHeight="1" x14ac:dyDescent="0.25">
      <c r="A57" s="110" t="s">
        <v>87</v>
      </c>
      <c r="B57" s="307"/>
      <c r="C57" s="308"/>
      <c r="D57" s="308"/>
      <c r="E57" s="308"/>
      <c r="F57" s="308"/>
      <c r="G57" s="308"/>
    </row>
    <row r="58" spans="1:7" ht="16.149999999999999" customHeight="1" x14ac:dyDescent="0.25">
      <c r="A58" s="110" t="s">
        <v>88</v>
      </c>
      <c r="B58" s="307"/>
      <c r="C58" s="308"/>
      <c r="D58" s="308"/>
      <c r="E58" s="308"/>
      <c r="F58" s="308"/>
      <c r="G58" s="308"/>
    </row>
    <row r="59" spans="1:7" ht="16.149999999999999" customHeight="1" x14ac:dyDescent="0.25">
      <c r="A59" s="110" t="s">
        <v>89</v>
      </c>
      <c r="B59" s="307"/>
      <c r="C59" s="308"/>
      <c r="D59" s="308"/>
      <c r="E59" s="308"/>
      <c r="F59" s="308"/>
      <c r="G59" s="308"/>
    </row>
    <row r="60" spans="1:7" ht="16.149999999999999" customHeight="1" x14ac:dyDescent="0.25">
      <c r="A60" s="110" t="s">
        <v>90</v>
      </c>
      <c r="B60" s="307"/>
      <c r="C60" s="308"/>
      <c r="D60" s="308"/>
      <c r="E60" s="308"/>
      <c r="F60" s="308"/>
      <c r="G60" s="308"/>
    </row>
    <row r="61" spans="1:7" x14ac:dyDescent="0.2">
      <c r="A61" s="115"/>
      <c r="B61" s="88"/>
      <c r="C61" s="88"/>
      <c r="D61" s="88"/>
      <c r="E61" s="88"/>
      <c r="F61" s="88"/>
      <c r="G61" s="88"/>
    </row>
    <row r="62" spans="1:7" x14ac:dyDescent="0.2">
      <c r="A62" s="115" t="s">
        <v>91</v>
      </c>
      <c r="B62" s="88"/>
      <c r="C62" s="88"/>
      <c r="D62" s="88"/>
      <c r="E62" s="88"/>
      <c r="F62" s="88"/>
      <c r="G62" s="88"/>
    </row>
    <row r="63" spans="1:7" x14ac:dyDescent="0.2">
      <c r="A63" s="115"/>
      <c r="B63" s="88"/>
      <c r="C63" s="88"/>
      <c r="D63" s="88"/>
      <c r="E63" s="88"/>
      <c r="F63" s="88"/>
      <c r="G63" s="88"/>
    </row>
    <row r="64" spans="1:7" x14ac:dyDescent="0.2">
      <c r="A64" s="115"/>
      <c r="B64" s="88"/>
      <c r="C64" s="88"/>
      <c r="D64" s="88"/>
      <c r="E64" s="88"/>
      <c r="F64" s="88"/>
      <c r="G64" s="88"/>
    </row>
    <row r="65" spans="1:7" x14ac:dyDescent="0.2">
      <c r="A65" s="115"/>
      <c r="B65" s="88"/>
      <c r="C65" s="88"/>
      <c r="D65" s="88"/>
      <c r="E65" s="88"/>
      <c r="F65" s="88"/>
      <c r="G65" s="88"/>
    </row>
    <row r="66" spans="1:7" x14ac:dyDescent="0.2">
      <c r="A66" s="115"/>
      <c r="B66" s="88"/>
      <c r="C66" s="88"/>
      <c r="D66" s="88"/>
      <c r="E66" s="88"/>
      <c r="F66" s="88"/>
      <c r="G66" s="88"/>
    </row>
    <row r="67" spans="1:7" x14ac:dyDescent="0.2">
      <c r="A67" s="115" t="s">
        <v>92</v>
      </c>
      <c r="B67" s="88"/>
      <c r="C67" s="115" t="s">
        <v>93</v>
      </c>
      <c r="D67" s="88"/>
    </row>
    <row r="68" spans="1:7" x14ac:dyDescent="0.2">
      <c r="A68" s="115" t="s">
        <v>94</v>
      </c>
      <c r="B68" s="88"/>
      <c r="C68" s="88"/>
      <c r="D68" s="115" t="s">
        <v>95</v>
      </c>
    </row>
    <row r="69" spans="1:7" x14ac:dyDescent="0.2">
      <c r="B69" s="88"/>
      <c r="C69" s="88"/>
      <c r="D69" s="88"/>
      <c r="E69" s="118" t="s">
        <v>96</v>
      </c>
      <c r="F69" s="88"/>
      <c r="G69" s="88"/>
    </row>
    <row r="70" spans="1:7" x14ac:dyDescent="0.2">
      <c r="A70" s="119"/>
      <c r="B70" s="88"/>
      <c r="C70" s="88"/>
      <c r="D70" s="88"/>
      <c r="E70" s="88"/>
      <c r="F70" s="88"/>
      <c r="G70" s="88"/>
    </row>
    <row r="71" spans="1:7" x14ac:dyDescent="0.2">
      <c r="A71" s="114" t="s">
        <v>97</v>
      </c>
      <c r="B71" s="88"/>
      <c r="C71" s="88"/>
      <c r="D71" s="88"/>
      <c r="E71" s="88"/>
      <c r="F71" s="88"/>
      <c r="G71" s="88"/>
    </row>
    <row r="72" spans="1:7" x14ac:dyDescent="0.2">
      <c r="A72" s="115" t="s">
        <v>98</v>
      </c>
      <c r="B72" s="88"/>
      <c r="C72" s="88"/>
      <c r="D72" s="88"/>
      <c r="E72" s="88"/>
      <c r="F72" s="88"/>
      <c r="G72" s="88"/>
    </row>
    <row r="73" spans="1:7" x14ac:dyDescent="0.2">
      <c r="A73" s="115" t="s">
        <v>99</v>
      </c>
      <c r="B73" s="88"/>
      <c r="C73" s="88"/>
      <c r="D73" s="88"/>
      <c r="E73" s="88"/>
      <c r="F73" s="88"/>
      <c r="G73" s="88"/>
    </row>
    <row r="74" spans="1:7" x14ac:dyDescent="0.2">
      <c r="A74" s="115" t="s">
        <v>100</v>
      </c>
      <c r="B74" s="88"/>
      <c r="C74" s="88"/>
      <c r="D74" s="224" t="s">
        <v>192</v>
      </c>
      <c r="F74" s="88"/>
      <c r="G74" s="88"/>
    </row>
    <row r="75" spans="1:7" x14ac:dyDescent="0.2">
      <c r="A75" s="214" t="s">
        <v>150</v>
      </c>
      <c r="B75" s="213"/>
      <c r="C75" s="213"/>
      <c r="D75" s="213"/>
      <c r="E75" s="212"/>
      <c r="F75" s="88"/>
      <c r="G75" s="88"/>
    </row>
    <row r="76" spans="1:7" x14ac:dyDescent="0.2">
      <c r="A76" s="115" t="s">
        <v>110</v>
      </c>
      <c r="B76" s="88"/>
      <c r="D76" s="88"/>
      <c r="E76" s="88"/>
      <c r="F76" s="88"/>
      <c r="G76" s="88"/>
    </row>
    <row r="77" spans="1:7" x14ac:dyDescent="0.2">
      <c r="A77" s="115" t="s">
        <v>101</v>
      </c>
      <c r="B77" s="88"/>
      <c r="C77" s="88"/>
      <c r="D77" s="88"/>
      <c r="E77" s="88"/>
      <c r="F77" s="88"/>
      <c r="G77" s="88"/>
    </row>
    <row r="78" spans="1:7" x14ac:dyDescent="0.2">
      <c r="A78" s="115" t="s">
        <v>191</v>
      </c>
      <c r="B78" s="88"/>
      <c r="C78" s="88"/>
      <c r="D78" s="88"/>
      <c r="E78" s="88"/>
      <c r="F78" s="88"/>
      <c r="G78" s="88"/>
    </row>
    <row r="79" spans="1:7" ht="20.45" customHeight="1" x14ac:dyDescent="0.2">
      <c r="A79" s="215" t="s">
        <v>149</v>
      </c>
      <c r="B79" s="88"/>
      <c r="C79" s="88"/>
      <c r="D79" s="88"/>
      <c r="E79" s="88"/>
      <c r="F79" s="88"/>
      <c r="G79" s="88"/>
    </row>
    <row r="80" spans="1:7" ht="16.899999999999999" customHeight="1" x14ac:dyDescent="0.2">
      <c r="A80" s="116" t="s">
        <v>102</v>
      </c>
      <c r="B80" s="88"/>
      <c r="C80" s="88"/>
      <c r="D80" s="88"/>
      <c r="E80" s="88"/>
      <c r="F80" s="88"/>
      <c r="G80" s="88"/>
    </row>
    <row r="81" spans="1:10" ht="16.899999999999999" customHeight="1" x14ac:dyDescent="0.2">
      <c r="A81" s="136"/>
      <c r="B81" s="137"/>
      <c r="C81" s="137"/>
      <c r="D81" s="88"/>
      <c r="E81" s="88"/>
      <c r="F81" s="88"/>
      <c r="G81" s="88"/>
    </row>
    <row r="82" spans="1:10" ht="16.899999999999999" customHeight="1" x14ac:dyDescent="0.2">
      <c r="A82" s="136"/>
      <c r="B82" s="137"/>
      <c r="C82" s="137"/>
      <c r="D82" s="88"/>
      <c r="E82" s="88"/>
      <c r="F82" s="88"/>
      <c r="G82" s="88"/>
    </row>
    <row r="83" spans="1:10" ht="16.899999999999999" customHeight="1" x14ac:dyDescent="0.2">
      <c r="A83" s="136"/>
      <c r="B83" s="137"/>
      <c r="C83" s="137"/>
      <c r="D83" s="88"/>
      <c r="E83" s="88"/>
      <c r="F83" s="88"/>
      <c r="G83" s="88"/>
    </row>
    <row r="84" spans="1:10" ht="16.899999999999999" customHeight="1" x14ac:dyDescent="0.2">
      <c r="A84" s="116"/>
      <c r="B84" s="88"/>
      <c r="C84" s="88"/>
      <c r="D84" s="88"/>
      <c r="E84" s="88"/>
      <c r="F84" s="88"/>
      <c r="G84" s="88"/>
    </row>
    <row r="85" spans="1:10" x14ac:dyDescent="0.2">
      <c r="A85" s="117" t="s">
        <v>103</v>
      </c>
      <c r="B85" s="88"/>
      <c r="J85" s="120"/>
    </row>
    <row r="86" spans="1:10" ht="23.45" customHeight="1" x14ac:dyDescent="0.2">
      <c r="A86" s="123" t="s">
        <v>111</v>
      </c>
      <c r="B86" s="124"/>
      <c r="C86" s="125"/>
      <c r="D86" s="125"/>
      <c r="E86" s="125"/>
      <c r="F86" s="125"/>
      <c r="G86" s="126"/>
    </row>
    <row r="87" spans="1:10" x14ac:dyDescent="0.2">
      <c r="A87" s="127" t="s">
        <v>59</v>
      </c>
      <c r="B87" s="88"/>
      <c r="G87" s="128"/>
    </row>
    <row r="88" spans="1:10" ht="15" x14ac:dyDescent="0.25">
      <c r="A88" s="127" t="s">
        <v>180</v>
      </c>
      <c r="B88" s="122" t="s">
        <v>109</v>
      </c>
      <c r="C88" s="261" t="s">
        <v>181</v>
      </c>
      <c r="G88" s="128"/>
    </row>
    <row r="89" spans="1:10" ht="18" x14ac:dyDescent="0.25">
      <c r="A89" s="127" t="s">
        <v>60</v>
      </c>
      <c r="B89" s="121"/>
      <c r="C89" s="261"/>
      <c r="G89" s="128"/>
    </row>
    <row r="90" spans="1:10" x14ac:dyDescent="0.2">
      <c r="A90" s="129" t="s">
        <v>61</v>
      </c>
      <c r="B90" s="130"/>
      <c r="C90" s="130"/>
      <c r="D90" s="130"/>
      <c r="E90" s="130"/>
      <c r="F90" s="130"/>
      <c r="G90" s="131"/>
    </row>
    <row r="91" spans="1:10" ht="24" customHeight="1" x14ac:dyDescent="0.25">
      <c r="A91" s="123" t="s">
        <v>112</v>
      </c>
      <c r="B91" s="124"/>
      <c r="C91" s="125"/>
      <c r="D91" s="125"/>
      <c r="E91" s="125"/>
      <c r="F91" s="125"/>
      <c r="G91" s="126"/>
      <c r="I91" s="121"/>
    </row>
    <row r="92" spans="1:10" ht="15" x14ac:dyDescent="0.25">
      <c r="A92" s="127" t="s">
        <v>182</v>
      </c>
      <c r="B92" s="122" t="s">
        <v>109</v>
      </c>
      <c r="C92" s="261" t="s">
        <v>183</v>
      </c>
      <c r="G92" s="128"/>
    </row>
    <row r="93" spans="1:10" ht="18" x14ac:dyDescent="0.25">
      <c r="A93" s="132" t="s">
        <v>152</v>
      </c>
      <c r="B93" s="121"/>
      <c r="C93" s="261" t="s">
        <v>184</v>
      </c>
      <c r="G93" s="128"/>
    </row>
    <row r="94" spans="1:10" x14ac:dyDescent="0.2">
      <c r="A94" s="129"/>
      <c r="B94" s="130"/>
      <c r="C94" s="130"/>
      <c r="D94" s="130"/>
      <c r="E94" s="130"/>
      <c r="F94" s="130"/>
      <c r="G94" s="131"/>
    </row>
    <row r="95" spans="1:10" ht="21.6" customHeight="1" x14ac:dyDescent="0.2">
      <c r="A95" s="266" t="s">
        <v>178</v>
      </c>
      <c r="B95" s="124"/>
      <c r="C95" s="125"/>
      <c r="D95" s="125"/>
      <c r="E95" s="125"/>
      <c r="F95" s="125"/>
      <c r="G95" s="126"/>
    </row>
    <row r="96" spans="1:10" ht="15" x14ac:dyDescent="0.25">
      <c r="A96" s="127" t="s">
        <v>104</v>
      </c>
      <c r="B96" s="122" t="s">
        <v>109</v>
      </c>
      <c r="C96" s="261" t="s">
        <v>179</v>
      </c>
      <c r="G96" s="128"/>
    </row>
    <row r="97" spans="1:7" ht="18" x14ac:dyDescent="0.25">
      <c r="A97" s="132" t="s">
        <v>105</v>
      </c>
      <c r="B97" s="121"/>
      <c r="G97" s="128"/>
    </row>
    <row r="98" spans="1:7" x14ac:dyDescent="0.2">
      <c r="A98" s="129" t="s">
        <v>106</v>
      </c>
      <c r="B98" s="130"/>
      <c r="C98" s="130"/>
      <c r="D98" s="130"/>
      <c r="E98" s="130"/>
      <c r="F98" s="130"/>
      <c r="G98" s="131"/>
    </row>
    <row r="99" spans="1:7" ht="25.15" customHeight="1" x14ac:dyDescent="0.2">
      <c r="A99" s="123" t="s">
        <v>155</v>
      </c>
      <c r="B99" s="124"/>
      <c r="C99" s="125"/>
      <c r="D99" s="125"/>
      <c r="E99" s="125"/>
      <c r="F99" s="125"/>
      <c r="G99" s="126"/>
    </row>
    <row r="100" spans="1:7" ht="15" x14ac:dyDescent="0.25">
      <c r="A100" s="127" t="s">
        <v>153</v>
      </c>
      <c r="B100" s="122" t="s">
        <v>109</v>
      </c>
      <c r="C100" s="267" t="s">
        <v>154</v>
      </c>
      <c r="G100" s="128"/>
    </row>
    <row r="101" spans="1:7" ht="18" x14ac:dyDescent="0.25">
      <c r="A101" s="127" t="s">
        <v>107</v>
      </c>
      <c r="B101" s="121"/>
      <c r="G101" s="128"/>
    </row>
    <row r="102" spans="1:7" x14ac:dyDescent="0.2">
      <c r="A102" s="129" t="s">
        <v>108</v>
      </c>
      <c r="B102" s="130"/>
      <c r="C102" s="130"/>
      <c r="D102" s="130"/>
      <c r="E102" s="130"/>
      <c r="F102" s="130"/>
      <c r="G102" s="131"/>
    </row>
    <row r="103" spans="1:7" x14ac:dyDescent="0.2">
      <c r="A103" s="269"/>
      <c r="B103" s="124"/>
      <c r="C103" s="125"/>
      <c r="D103" s="125"/>
      <c r="E103" s="125"/>
      <c r="F103" s="125"/>
      <c r="G103" s="126"/>
    </row>
    <row r="104" spans="1:7" ht="15" x14ac:dyDescent="0.25">
      <c r="A104" s="273" t="s">
        <v>186</v>
      </c>
      <c r="G104" s="128"/>
    </row>
    <row r="105" spans="1:7" ht="15" x14ac:dyDescent="0.25">
      <c r="A105" s="132" t="s">
        <v>187</v>
      </c>
      <c r="B105" s="122" t="s">
        <v>109</v>
      </c>
      <c r="C105" s="271" t="s">
        <v>190</v>
      </c>
      <c r="G105" s="128"/>
    </row>
    <row r="106" spans="1:7" x14ac:dyDescent="0.2">
      <c r="A106" s="132"/>
      <c r="G106" s="128"/>
    </row>
    <row r="107" spans="1:7" ht="14.25" x14ac:dyDescent="0.2">
      <c r="A107" s="270" t="s">
        <v>188</v>
      </c>
      <c r="G107" s="128"/>
    </row>
    <row r="108" spans="1:7" ht="14.25" x14ac:dyDescent="0.2">
      <c r="A108" s="272" t="s">
        <v>189</v>
      </c>
      <c r="B108" s="130"/>
      <c r="C108" s="130"/>
      <c r="D108" s="130"/>
      <c r="E108" s="130"/>
      <c r="F108" s="130"/>
      <c r="G108" s="131"/>
    </row>
  </sheetData>
  <sheetProtection sheet="1" objects="1" scenarios="1" selectLockedCells="1"/>
  <protectedRanges>
    <protectedRange sqref="B57:G60" name="Kontodaten"/>
  </protectedRanges>
  <customSheetViews>
    <customSheetView guid="{2CA96312-CB28-4551-AD57-10DD1B24A77B}" topLeftCell="A37">
      <selection activeCell="H74" sqref="H74"/>
      <rowBreaks count="1" manualBreakCount="1">
        <brk id="54" max="16383" man="1"/>
      </rowBreaks>
      <pageMargins left="0.70866141732283472" right="0.70866141732283472" top="0.78740157480314965" bottom="0.78740157480314965" header="0.31496062992125984" footer="0.31496062992125984"/>
      <pageSetup paperSize="9" orientation="portrait" r:id="rId1"/>
      <headerFooter>
        <oddFooter>&amp;LDatei: &amp;F&amp;RSeite: &amp;P</oddFooter>
      </headerFooter>
      <extLst>
        <ext xmlns:xlsdti="http://schemas.microsoft.com/office/spreadsheetml/2023/showDataTypeIcons" uri="{a3c15fd4-4149-4032-8f15-062bd4999b60}">
          <xlsdti:showDataTypeIconsCustomSheetView visible="0"/>
        </ext>
      </extLst>
    </customSheetView>
    <customSheetView guid="{79568C02-F0F0-447F-92F7-3AF1B69EE786}" showPageBreaks="1" topLeftCell="A19">
      <selection activeCell="G79" sqref="G79"/>
      <rowBreaks count="35" manualBreakCount="35">
        <brk id="54" max="16383" man="1"/>
        <brk id="60" max="16383" man="1"/>
        <brk id="61" max="16383" man="1"/>
        <brk id="62" max="16383" man="1"/>
        <brk id="63" max="16383" man="1"/>
        <brk id="64" max="16383" man="1"/>
        <brk id="65" max="16383" man="1"/>
        <brk id="66" max="16383" man="1"/>
        <brk id="67" max="16383" man="1"/>
        <brk id="68" max="16383" man="1"/>
        <brk id="69" max="16383" man="1"/>
        <brk id="70" max="16383" man="1"/>
        <brk id="71" max="16383" man="1"/>
        <brk id="72" max="16383" man="1"/>
        <brk id="73" max="16383" man="1"/>
        <brk id="74" max="16383" man="1"/>
        <brk id="75" max="16383" man="1"/>
        <brk id="76" max="16383" man="1"/>
        <brk id="77" max="16383" man="1"/>
        <brk id="83" max="16383" man="1"/>
        <brk id="84" max="16383" man="1"/>
        <brk id="85" max="16383" man="1"/>
        <brk id="86" max="16383" man="1"/>
        <brk id="87" max="16383" man="1"/>
        <brk id="88" max="16383" man="1"/>
        <brk id="89" max="16383" man="1"/>
        <brk id="90" max="16383" man="1"/>
        <brk id="91" max="16383" man="1"/>
        <brk id="92" max="16383" man="1"/>
        <brk id="93" max="16383" man="1"/>
        <brk id="94" max="16383" man="1"/>
        <brk id="95" max="16383" man="1"/>
        <brk id="96" max="16383" man="1"/>
        <brk id="97" max="16383" man="1"/>
        <brk id="104" max="16383" man="1"/>
      </rowBreaks>
      <pageMargins left="0.70866141732283472" right="0.70866141732283472" top="0.78740157480314965" bottom="0.78740157480314965" header="0.31496062992125984" footer="0.31496062992125984"/>
      <pageSetup paperSize="9" orientation="portrait" r:id="rId2"/>
      <headerFooter>
        <oddFooter>&amp;LDatei: &amp;F&amp;RSeite: &amp;P</oddFooter>
      </headerFooter>
      <extLst>
        <ext xmlns:xlsdti="http://schemas.microsoft.com/office/spreadsheetml/2023/showDataTypeIcons" uri="{a3c15fd4-4149-4032-8f15-062bd4999b60}">
          <xlsdti:showDataTypeIconsCustomSheetView visible="0"/>
        </ext>
      </extLst>
    </customSheetView>
    <customSheetView guid="{2313987D-8965-451A-9F3D-1D21F24A0BC9}" topLeftCell="A19">
      <selection activeCell="G79" sqref="G79"/>
      <rowBreaks count="2" manualBreakCount="2">
        <brk id="54" max="16383" man="1"/>
        <brk id="104" max="16383" man="1"/>
      </rowBreaks>
      <pageMargins left="0.70866141732283472" right="0.70866141732283472" top="0.78740157480314965" bottom="0.78740157480314965" header="0.31496062992125984" footer="0.31496062992125984"/>
      <pageSetup paperSize="9" orientation="portrait" r:id="rId3"/>
      <headerFooter>
        <oddFooter>&amp;LDatei: &amp;F&amp;RSeite: &amp;P</oddFooter>
      </headerFooter>
      <extLst>
        <ext xmlns:xlsdti="http://schemas.microsoft.com/office/spreadsheetml/2023/showDataTypeIcons" uri="{a3c15fd4-4149-4032-8f15-062bd4999b60}">
          <xlsdti:showDataTypeIconsCustomSheetView visible="0"/>
        </ext>
      </extLst>
    </customSheetView>
  </customSheetViews>
  <mergeCells count="13">
    <mergeCell ref="B60:G60"/>
    <mergeCell ref="F37:G37"/>
    <mergeCell ref="B18:D18"/>
    <mergeCell ref="B34:E34"/>
    <mergeCell ref="A31:E31"/>
    <mergeCell ref="A24:G26"/>
    <mergeCell ref="B32:E32"/>
    <mergeCell ref="B33:E33"/>
    <mergeCell ref="F38:G38"/>
    <mergeCell ref="F39:G39"/>
    <mergeCell ref="B57:G57"/>
    <mergeCell ref="B58:G58"/>
    <mergeCell ref="B59:G59"/>
  </mergeCells>
  <hyperlinks>
    <hyperlink ref="C88" r:id="rId4" display="Simone.Mitschke@vdek.com" xr:uid="{DAF62D9C-7720-4014-9BF6-611F6E41BD37}"/>
    <hyperlink ref="C96" r:id="rId5" xr:uid="{C00806E7-0F75-4CE8-9900-67D91EE78D97}"/>
    <hyperlink ref="C100" r:id="rId6" xr:uid="{D1E08B0D-4FF4-4F31-9684-D3BC0965B6CA}"/>
    <hyperlink ref="C105" r:id="rId7" display="mailto:tim.oertel@kbs.de" xr:uid="{CCB8AFF7-D2D5-4DBB-9221-CBBEAE6D29BC}"/>
  </hyperlinks>
  <pageMargins left="0.70866141732283472" right="0.70866141732283472" top="0.78740157480314965" bottom="0.78740157480314965" header="0.31496062992125984" footer="0.31496062992125984"/>
  <pageSetup paperSize="9" orientation="portrait" r:id="rId8"/>
  <headerFooter>
    <oddFooter>&amp;LDatei: &amp;F&amp;RSeite: &amp;P</oddFooter>
  </headerFooter>
  <rowBreaks count="2" manualBreakCount="2">
    <brk id="54" max="16383" man="1"/>
    <brk id="105" max="16383" man="1"/>
  </rowBreaks>
</worksheet>
</file>

<file path=docMetadata/LabelInfo.xml><?xml version="1.0" encoding="utf-8"?>
<clbl:labelList xmlns:clbl="http://schemas.microsoft.com/office/2020/mipLabelMetadata">
  <clbl:label id="{58f636ae-11a4-40e3-b4dc-be3642fb6eb3}" enabled="1" method="Privileged" siteId="{e822635a-9194-4e9b-82fd-c235e87118c4}"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Anlage 4 Kostenaufstellung</vt:lpstr>
      <vt:lpstr>Antragsformular</vt:lpstr>
      <vt:lpstr>'Anlage 4 Kostenaufstellung'!Druckbereich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Joerg Fiedler</dc:creator>
  <cp:lastModifiedBy>Hennig, Sabrina (vdek - MVP)</cp:lastModifiedBy>
  <cp:lastPrinted>2023-01-18T12:55:01Z</cp:lastPrinted>
  <dcterms:created xsi:type="dcterms:W3CDTF">2016-11-01T09:41:06Z</dcterms:created>
  <dcterms:modified xsi:type="dcterms:W3CDTF">2026-01-16T09:16:00Z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8f636ae-11a4-40e3-b4dc-be3642fb6eb3_Enabled">
    <vt:lpwstr>true</vt:lpwstr>
  </property>
  <property fmtid="{D5CDD505-2E9C-101B-9397-08002B2CF9AE}" pid="3" name="MSIP_Label_58f636ae-11a4-40e3-b4dc-be3642fb6eb3_SetDate">
    <vt:lpwstr>2026-01-08T10:13:41Z</vt:lpwstr>
  </property>
  <property fmtid="{D5CDD505-2E9C-101B-9397-08002B2CF9AE}" pid="4" name="MSIP_Label_58f636ae-11a4-40e3-b4dc-be3642fb6eb3_Method">
    <vt:lpwstr>Standard</vt:lpwstr>
  </property>
  <property fmtid="{D5CDD505-2E9C-101B-9397-08002B2CF9AE}" pid="5" name="MSIP_Label_58f636ae-11a4-40e3-b4dc-be3642fb6eb3_Name">
    <vt:lpwstr>öffentlich</vt:lpwstr>
  </property>
  <property fmtid="{D5CDD505-2E9C-101B-9397-08002B2CF9AE}" pid="6" name="MSIP_Label_58f636ae-11a4-40e3-b4dc-be3642fb6eb3_SiteId">
    <vt:lpwstr>e822635a-9194-4e9b-82fd-c235e87118c4</vt:lpwstr>
  </property>
  <property fmtid="{D5CDD505-2E9C-101B-9397-08002B2CF9AE}" pid="7" name="MSIP_Label_58f636ae-11a4-40e3-b4dc-be3642fb6eb3_ActionId">
    <vt:lpwstr>be7b9945-e159-4195-8597-51d44ba53aee</vt:lpwstr>
  </property>
  <property fmtid="{D5CDD505-2E9C-101B-9397-08002B2CF9AE}" pid="8" name="MSIP_Label_58f636ae-11a4-40e3-b4dc-be3642fb6eb3_ContentBits">
    <vt:lpwstr>0</vt:lpwstr>
  </property>
</Properties>
</file>